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sv02\file01\都市整備課\下水\下水道管理係\経営比較分析表\H28\回答分\"/>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<sst xmlns="http://schemas.openxmlformats.org/spreadsheetml/2006/main" count="226" uniqueCount="111">
  <si>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</si>
  <si>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</si>
  <si>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</si>
  <si>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</si>
  <si>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</si>
  <si>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</si>
  <si>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</si>
  <si>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</si>
  <si>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</si>
  <si>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</si>
  <si>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</si>
  <si>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</si>
  <si>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</si>
  <si>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</si>
  <si>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</si>
  <si>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</si>
  <si>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</si>
  <si>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</si>
  <si>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</si>
  <si>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</si>
  <si>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</si>
  <si>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</si>
  <si>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</si>
  <si>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</si>
  <si>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</si>
  <si>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</si>
  <si>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</si>
  <si>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</si>
  <si>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</si>
  <si>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</si>
  <si>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</si>
  <si>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</si>
  <si>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</si>
  <si>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</si>
  <si>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</si>
  <si>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</si>
  <si>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</si>
  <si>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</si>
  <si>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</si>
  <si>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</si>
  <si>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</si>
  <si>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</si>
  <si>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</si>
  <si>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</si>
  <si>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</si>
  <si>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</si>
  <si>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</si>
  <si>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</si>
  <si>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</si>
  <si>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</si>
  <si>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</si>
  <si>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</si>
  <si>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</si>
  <si>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</si>
  <si>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</si>
  <si>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</si>
  <si>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</si>
  <si>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</si>
  <si>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</si>
  <si>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</si>
  <si>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</si>
  <si>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</si>
  <si>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</si>
  <si>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</si>
  <si>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</si>
  <si>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</si>
  <si>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</si>
  <si>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</si>
  <si>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</si>
  <si>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</si>
  <si>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</si>
  <si>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</si>
  <si>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</si>
  <si>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</si>
  <si>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</si>
  <si>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</si>
  <si>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</si>
  <si>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</si>
  <si>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</si>
  <si>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</si>
  <si>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</si>
  <si>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</si>
  <si>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</si>
  <si>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</si>
  <si>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</si>
  <si>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</si>
  <si>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</si>
  <si>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</si>
  <si>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</si>
  <si>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</si>
  <si>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</si>
  <si>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</si>
  <si>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</si>
  <si>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</si>
  <si>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</si>
  <si>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</si>
  <si>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</si>
  <si>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</si>
  <si>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</si>
  <si>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</si>
  <si>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</si>
  <si>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</si>
  <si>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</si>
  <si>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</si>
  <si>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</si>
  <si>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</si>
  <si>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</si>
  <si>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</si>
  <si>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「経営の健全性」</t>
    </r>
    <r>
      <rPr>
        <sz val="11"/>
        <color theme="1"/>
        <rFont val="ＭＳ ゴシック"/>
        <family val="3"/>
        <charset val="128"/>
      </rPr>
      <t xml:space="preserve">
①収益的収支比率については、経年比較や近隣類似団体と比較しても、数値が低い状況にある。
④企業債残高対事業規模比率については、類似団体平均を下回っているが、全国平均を上回っており、使用料収入に対する企業債残高の割合が高くなっている。
①・④の指標については、使用料以外の収入に依存している状況にある。また、人口の伸びの鈍化に伴う有収水量（使用料）の減少が懸念されるので、適正な使用料収入の確保が必要である。
</t>
    </r>
    <r>
      <rPr>
        <b/>
        <sz val="11"/>
        <color theme="1"/>
        <rFont val="ＭＳ ゴシック"/>
        <family val="3"/>
        <charset val="128"/>
      </rPr>
      <t>「経営の効率性」</t>
    </r>
    <r>
      <rPr>
        <sz val="11"/>
        <color theme="1"/>
        <rFont val="ＭＳ ゴシック"/>
        <family val="3"/>
        <charset val="128"/>
      </rPr>
      <t xml:space="preserve">
⑤経費回収率については、類似団体平均、全国平均と比較してもかなり下回っている一方、使用料は微増であり、不足分を一般会計繰入金に依存している状況である。年々、汚水処理費が増加傾向にあるため、適正な使用料収入の確保と汚水処理費の削減により、回収率の向上に取り組む必要がある。
⑥汚水処理原価については、類似団体平均よりもかなり安いものの全国平均よりも高い状況にある。年々、汚水処理費が増加傾向にあるので、削減に努めるとともに、接続率の向上による有収水量の増加を図る必要がある。
⑧水洗化率については、全国平均とほぼ同等であり、投資の効率性は高い状況にある。今後も、未接続世帯への訪問や広報等による周知により、水洗化率の向上を図る必要がある。
</t>
    </r>
    <rPh sb="1" eb="3">
      <t>ケイエイ</t>
    </rPh>
    <rPh sb="4" eb="7">
      <t>ケンゼンセイ</t>
    </rPh>
    <rPh sb="23" eb="25">
      <t>ケイネン</t>
    </rPh>
    <rPh sb="25" eb="27">
      <t>ヒカク</t>
    </rPh>
    <rPh sb="28" eb="30">
      <t>キンリン</t>
    </rPh>
    <rPh sb="30" eb="32">
      <t>ルイジ</t>
    </rPh>
    <rPh sb="32" eb="34">
      <t>ダンタイ</t>
    </rPh>
    <rPh sb="35" eb="37">
      <t>ヒカク</t>
    </rPh>
    <rPh sb="41" eb="43">
      <t>スウチ</t>
    </rPh>
    <rPh sb="44" eb="45">
      <t>ヒク</t>
    </rPh>
    <rPh sb="46" eb="48">
      <t>ジョウキョウ</t>
    </rPh>
    <rPh sb="72" eb="74">
      <t>ルイジ</t>
    </rPh>
    <rPh sb="74" eb="76">
      <t>ダンタイ</t>
    </rPh>
    <rPh sb="76" eb="78">
      <t>ヘイキン</t>
    </rPh>
    <rPh sb="79" eb="81">
      <t>シタマワ</t>
    </rPh>
    <rPh sb="87" eb="89">
      <t>ゼンコク</t>
    </rPh>
    <rPh sb="89" eb="91">
      <t>ヘイキン</t>
    </rPh>
    <rPh sb="92" eb="93">
      <t>ウワ</t>
    </rPh>
    <rPh sb="99" eb="101">
      <t>シヨウ</t>
    </rPh>
    <rPh sb="101" eb="102">
      <t>リョウ</t>
    </rPh>
    <rPh sb="102" eb="104">
      <t>シュウニュウ</t>
    </rPh>
    <rPh sb="117" eb="118">
      <t>タカ</t>
    </rPh>
    <rPh sb="130" eb="132">
      <t>シヒョウ</t>
    </rPh>
    <rPh sb="162" eb="164">
      <t>ジンコウ</t>
    </rPh>
    <rPh sb="165" eb="166">
      <t>ノ</t>
    </rPh>
    <rPh sb="168" eb="170">
      <t>ドンカ</t>
    </rPh>
    <rPh sb="171" eb="172">
      <t>トモナ</t>
    </rPh>
    <rPh sb="173" eb="174">
      <t>ユウ</t>
    </rPh>
    <rPh sb="174" eb="175">
      <t>シュウ</t>
    </rPh>
    <rPh sb="175" eb="177">
      <t>スイリョウ</t>
    </rPh>
    <rPh sb="178" eb="180">
      <t>シヨウ</t>
    </rPh>
    <rPh sb="180" eb="181">
      <t>リョウ</t>
    </rPh>
    <rPh sb="183" eb="185">
      <t>ゲンショウ</t>
    </rPh>
    <rPh sb="186" eb="188">
      <t>ケネン</t>
    </rPh>
    <rPh sb="194" eb="196">
      <t>テキセイ</t>
    </rPh>
    <rPh sb="197" eb="199">
      <t>シヨウ</t>
    </rPh>
    <rPh sb="199" eb="200">
      <t>リョウ</t>
    </rPh>
    <rPh sb="200" eb="202">
      <t>シュウニュウ</t>
    </rPh>
    <rPh sb="203" eb="205">
      <t>カクホ</t>
    </rPh>
    <rPh sb="206" eb="208">
      <t>ヒツヨウ</t>
    </rPh>
    <rPh sb="215" eb="217">
      <t>ケイエイ</t>
    </rPh>
    <rPh sb="218" eb="221">
      <t>コウリツセイ</t>
    </rPh>
    <rPh sb="224" eb="226">
      <t>ケイヒ</t>
    </rPh>
    <rPh sb="226" eb="228">
      <t>カイシュウ</t>
    </rPh>
    <rPh sb="228" eb="229">
      <t>リツ</t>
    </rPh>
    <rPh sb="235" eb="237">
      <t>ルイジ</t>
    </rPh>
    <rPh sb="237" eb="239">
      <t>ダンタイ</t>
    </rPh>
    <rPh sb="239" eb="241">
      <t>ヘイキン</t>
    </rPh>
    <rPh sb="242" eb="244">
      <t>ゼンコク</t>
    </rPh>
    <rPh sb="244" eb="246">
      <t>ヘイキン</t>
    </rPh>
    <rPh sb="247" eb="249">
      <t>ヒカク</t>
    </rPh>
    <rPh sb="255" eb="257">
      <t>シタマワ</t>
    </rPh>
    <rPh sb="261" eb="263">
      <t>イッポウ</t>
    </rPh>
    <rPh sb="274" eb="277">
      <t>フソクブン</t>
    </rPh>
    <rPh sb="278" eb="280">
      <t>イッパン</t>
    </rPh>
    <rPh sb="280" eb="282">
      <t>カイケイ</t>
    </rPh>
    <rPh sb="282" eb="284">
      <t>クリイレ</t>
    </rPh>
    <rPh sb="284" eb="285">
      <t>キン</t>
    </rPh>
    <rPh sb="286" eb="288">
      <t>イゾン</t>
    </rPh>
    <rPh sb="292" eb="294">
      <t>ジョウキョウ</t>
    </rPh>
    <rPh sb="317" eb="319">
      <t>テキセイ</t>
    </rPh>
    <rPh sb="320" eb="322">
      <t>シヨウ</t>
    </rPh>
    <rPh sb="322" eb="323">
      <t>リョウ</t>
    </rPh>
    <rPh sb="323" eb="325">
      <t>シュウニュウ</t>
    </rPh>
    <rPh sb="326" eb="328">
      <t>カクホ</t>
    </rPh>
    <rPh sb="329" eb="331">
      <t>オスイ</t>
    </rPh>
    <rPh sb="331" eb="333">
      <t>ショリ</t>
    </rPh>
    <rPh sb="333" eb="334">
      <t>ヒ</t>
    </rPh>
    <rPh sb="335" eb="337">
      <t>サクゲン</t>
    </rPh>
    <rPh sb="341" eb="343">
      <t>カイシュウ</t>
    </rPh>
    <rPh sb="343" eb="344">
      <t>リツ</t>
    </rPh>
    <rPh sb="345" eb="347">
      <t>コウジョウ</t>
    </rPh>
    <rPh sb="348" eb="349">
      <t>ト</t>
    </rPh>
    <rPh sb="350" eb="351">
      <t>ク</t>
    </rPh>
    <rPh sb="352" eb="354">
      <t>ヒツヨウ</t>
    </rPh>
    <rPh sb="360" eb="362">
      <t>オスイ</t>
    </rPh>
    <rPh sb="362" eb="364">
      <t>ショリ</t>
    </rPh>
    <rPh sb="364" eb="366">
      <t>ゲンカ</t>
    </rPh>
    <rPh sb="372" eb="374">
      <t>ルイジ</t>
    </rPh>
    <rPh sb="374" eb="376">
      <t>ダンタイ</t>
    </rPh>
    <rPh sb="376" eb="378">
      <t>ヘイキン</t>
    </rPh>
    <rPh sb="384" eb="385">
      <t>ヤス</t>
    </rPh>
    <rPh sb="389" eb="391">
      <t>ゼンコク</t>
    </rPh>
    <rPh sb="391" eb="393">
      <t>ヘイキン</t>
    </rPh>
    <rPh sb="396" eb="397">
      <t>タカ</t>
    </rPh>
    <rPh sb="398" eb="400">
      <t>ジョウキョウ</t>
    </rPh>
    <rPh sb="423" eb="425">
      <t>サクゲン</t>
    </rPh>
    <rPh sb="426" eb="427">
      <t>ツト</t>
    </rPh>
    <rPh sb="434" eb="436">
      <t>セツゾク</t>
    </rPh>
    <rPh sb="436" eb="437">
      <t>リツ</t>
    </rPh>
    <rPh sb="438" eb="440">
      <t>コウジョウ</t>
    </rPh>
    <rPh sb="443" eb="444">
      <t>ユウ</t>
    </rPh>
    <rPh sb="444" eb="445">
      <t>シュウ</t>
    </rPh>
    <rPh sb="445" eb="447">
      <t>スイリョウ</t>
    </rPh>
    <rPh sb="448" eb="450">
      <t>ゾウカ</t>
    </rPh>
    <rPh sb="451" eb="452">
      <t>ハカ</t>
    </rPh>
    <rPh sb="453" eb="455">
      <t>ヒツヨウ</t>
    </rPh>
    <rPh sb="478" eb="480">
      <t>ドウトウ</t>
    </rPh>
    <rPh sb="499" eb="501">
      <t>コンゴ</t>
    </rPh>
    <rPh sb="503" eb="506">
      <t>ミセツゾク</t>
    </rPh>
    <rPh sb="506" eb="508">
      <t>セタイ</t>
    </rPh>
    <rPh sb="510" eb="512">
      <t>ホウモン</t>
    </rPh>
    <rPh sb="513" eb="516">
      <t>コウホウトウ</t>
    </rPh>
    <rPh sb="519" eb="521">
      <t>シュウチ</t>
    </rPh>
    <rPh sb="525" eb="528">
      <t>スイセンカ</t>
    </rPh>
    <rPh sb="528" eb="529">
      <t>リツ</t>
    </rPh>
    <rPh sb="530" eb="532">
      <t>コウジョウ</t>
    </rPh>
    <rPh sb="533" eb="534">
      <t>ハカ</t>
    </rPh>
    <rPh sb="535" eb="537">
      <t>ヒツヨウ</t>
    </rPh>
    <phoneticPr fontId="4"/>
  </si>
  <si>
    <t xml:space="preserve">　事業に着手してから３０年が経過している。現在も管渠調査を行い、部分修繕をすることで管渠の維持を図っているが、修繕する箇所数は増えていくことが考えられる。
　また、汚水中継ポンプ場に関しては、使用開始してから２０年が経過し、施設の老朽化が顕著であり、計画的な修繕、機器の入れ替え等が求められると考えられる。
　以上の点から、これから維持管理費は増えていくことが考えられる。
</t>
    <rPh sb="45" eb="47">
      <t>イジ</t>
    </rPh>
    <phoneticPr fontId="4"/>
  </si>
  <si>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また、使用料は、供用開始以来、２０年以上改定されていない状況にあり、今後は、維持管理経費の増加が見込まれることや流域下水道の維持管理負担金の引上げ等があることなどを考慮して、使用料の見直しを行う。
</t>
    </r>
    <r>
      <rPr>
        <b/>
        <sz val="11"/>
        <color theme="1"/>
        <rFont val="ＭＳ ゴシック"/>
        <family val="3"/>
        <charset val="128"/>
      </rPr>
      <t>２．有収水量の確保</t>
    </r>
    <r>
      <rPr>
        <sz val="11"/>
        <color theme="1"/>
        <rFont val="ＭＳ ゴシック"/>
        <family val="3"/>
        <charset val="128"/>
      </rPr>
      <t xml:space="preserve">
今後とも、下水道供用開始地域での接続率の向上を図り、有収水量の増加による安定した使用料収入の確保に努める。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88" eb="90">
      <t>イライ</t>
    </rPh>
    <rPh sb="110" eb="112">
      <t>コンゴ</t>
    </rPh>
    <rPh sb="114" eb="116">
      <t>イジ</t>
    </rPh>
    <rPh sb="116" eb="118">
      <t>カンリ</t>
    </rPh>
    <rPh sb="118" eb="120">
      <t>ケイヒ</t>
    </rPh>
    <rPh sb="121" eb="123">
      <t>ゾウカ</t>
    </rPh>
    <rPh sb="124" eb="126">
      <t>ミコ</t>
    </rPh>
    <rPh sb="132" eb="134">
      <t>リュウイキ</t>
    </rPh>
    <rPh sb="134" eb="136">
      <t>ゲスイ</t>
    </rPh>
    <rPh sb="136" eb="137">
      <t>ドウ</t>
    </rPh>
    <rPh sb="138" eb="140">
      <t>イジ</t>
    </rPh>
    <rPh sb="140" eb="142">
      <t>カンリ</t>
    </rPh>
    <rPh sb="142" eb="145">
      <t>フタンキン</t>
    </rPh>
    <rPh sb="146" eb="148">
      <t>ヒキア</t>
    </rPh>
    <rPh sb="149" eb="150">
      <t>トウ</t>
    </rPh>
    <rPh sb="158" eb="160">
      <t>コウリョ</t>
    </rPh>
    <rPh sb="163" eb="165">
      <t>シヨウ</t>
    </rPh>
    <rPh sb="165" eb="166">
      <t>リョウ</t>
    </rPh>
    <rPh sb="167" eb="169">
      <t>ミナオ</t>
    </rPh>
    <rPh sb="171" eb="172">
      <t>オコナ</t>
    </rPh>
    <rPh sb="177" eb="178">
      <t>ユウ</t>
    </rPh>
    <rPh sb="178" eb="179">
      <t>シュウ</t>
    </rPh>
    <rPh sb="179" eb="181">
      <t>スイリョウ</t>
    </rPh>
    <rPh sb="182" eb="184">
      <t>カクホ</t>
    </rPh>
    <rPh sb="201" eb="203">
      <t>セツゾク</t>
    </rPh>
    <rPh sb="203" eb="204">
      <t>リツ</t>
    </rPh>
    <rPh sb="241" eb="244">
      <t>ロウキュウカ</t>
    </rPh>
    <rPh sb="244" eb="246">
      <t>タイサク</t>
    </rPh>
    <rPh sb="247" eb="249">
      <t>コンゴ</t>
    </rPh>
    <rPh sb="251" eb="253">
      <t>タイシン</t>
    </rPh>
    <rPh sb="253" eb="254">
      <t>カ</t>
    </rPh>
    <rPh sb="255" eb="257">
      <t>コウシン</t>
    </rPh>
    <rPh sb="258" eb="260">
      <t>カイシュウ</t>
    </rPh>
    <rPh sb="261" eb="263">
      <t>ジュンイ</t>
    </rPh>
    <rPh sb="264" eb="266">
      <t>コウシン</t>
    </rPh>
    <rPh sb="267" eb="269">
      <t>カイシュウ</t>
    </rPh>
    <rPh sb="270" eb="272">
      <t>ホウホウ</t>
    </rPh>
    <rPh sb="273" eb="275">
      <t>セイサ</t>
    </rPh>
    <rPh sb="277" eb="280">
      <t>ケイカクテキ</t>
    </rPh>
    <rPh sb="281" eb="283">
      <t>コウシン</t>
    </rPh>
    <rPh sb="284" eb="286">
      <t>カイシュウ</t>
    </rPh>
    <rPh sb="288" eb="28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</si>
</sst>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3872272"/>
        <c:axId val="28387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283872272"/>
        <c:axId val="283872664"/>
      </c:lineChart>
      <c:dateAx>
        <c:axId val="283872272"/>
        <c:scaling>
          <c:orientation val="minMax"/>
        </c:scaling>
        <c:delete val="1"/>
        <c:axPos val="b"/>
        <c:numFmt formatCode="ge" sourceLinked="1"/>
        <c:majorTickMark val="none"/>
        <c:minorTickMark val="none"/>
        <c:tickLblPos val="none"/>
        <c:crossAx val="283872664"/>
        <c:crosses val="autoZero"/>
        <c:auto val="1"/>
        <c:lblOffset val="100"/>
        <c:baseTimeUnit val="years"/>
      </c:dateAx>
      <c:valAx>
        <c:axId val="2838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7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5158400"/>
        <c:axId val="28515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285158400"/>
        <c:axId val="285158792"/>
      </c:lineChart>
      <c:dateAx>
        <c:axId val="285158400"/>
        <c:scaling>
          <c:orientation val="minMax"/>
        </c:scaling>
        <c:delete val="1"/>
        <c:axPos val="b"/>
        <c:numFmt formatCode="ge" sourceLinked="1"/>
        <c:majorTickMark val="none"/>
        <c:minorTickMark val="none"/>
        <c:tickLblPos val="none"/>
        <c:crossAx val="285158792"/>
        <c:crosses val="autoZero"/>
        <c:auto val="1"/>
        <c:lblOffset val="100"/>
        <c:baseTimeUnit val="years"/>
      </c:dateAx>
      <c:valAx>
        <c:axId val="28515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94.32</c:v>
                </c:pt>
                <c:pt idx="1">
                  <c:v>94.46</c:v>
                </c:pt>
                <c:pt idx="2">
                  <c:v>94.78</c:v>
                </c:pt>
                <c:pt idx="3">
                  <c:v>95.01</c:v>
                </c:pt>
                <c:pt idx="4">
                  <c:v>94.63</c:v>
                </c:pt>
              </c:numCache>
            </c:numRef>
          </c:val>
        </c:ser>
        <c:dLbls>
          <c:showLegendKey val="0"/>
          <c:showVal val="0"/>
          <c:showCatName val="0"/>
          <c:showSerName val="0"/>
          <c:showPercent val="0"/>
          <c:showBubbleSize val="0"/>
        </c:dLbls>
        <c:gapWidth val="150"/>
        <c:axId val="285159968"/>
        <c:axId val="28516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285159968"/>
        <c:axId val="285160360"/>
      </c:lineChart>
      <c:dateAx>
        <c:axId val="285159968"/>
        <c:scaling>
          <c:orientation val="minMax"/>
        </c:scaling>
        <c:delete val="1"/>
        <c:axPos val="b"/>
        <c:numFmt formatCode="ge" sourceLinked="1"/>
        <c:majorTickMark val="none"/>
        <c:minorTickMark val="none"/>
        <c:tickLblPos val="none"/>
        <c:crossAx val="285160360"/>
        <c:crosses val="autoZero"/>
        <c:auto val="1"/>
        <c:lblOffset val="100"/>
        <c:baseTimeUnit val="years"/>
      </c:dateAx>
      <c:valAx>
        <c:axId val="28516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64.34</c:v>
                </c:pt>
                <c:pt idx="1">
                  <c:v>62.42</c:v>
                </c:pt>
                <c:pt idx="2">
                  <c:v>57.37</c:v>
                </c:pt>
                <c:pt idx="3">
                  <c:v>58.36</c:v>
                </c:pt>
                <c:pt idx="4">
                  <c:v>59.1</c:v>
                </c:pt>
              </c:numCache>
            </c:numRef>
          </c:val>
        </c:ser>
        <c:dLbls>
          <c:showLegendKey val="0"/>
          <c:showVal val="0"/>
          <c:showCatName val="0"/>
          <c:showSerName val="0"/>
          <c:showPercent val="0"/>
          <c:showBubbleSize val="0"/>
        </c:dLbls>
        <c:gapWidth val="150"/>
        <c:axId val="283873840"/>
        <c:axId val="2838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3873840"/>
        <c:axId val="283874232"/>
      </c:lineChart>
      <c:dateAx>
        <c:axId val="283873840"/>
        <c:scaling>
          <c:orientation val="minMax"/>
        </c:scaling>
        <c:delete val="1"/>
        <c:axPos val="b"/>
        <c:numFmt formatCode="ge" sourceLinked="1"/>
        <c:majorTickMark val="none"/>
        <c:minorTickMark val="none"/>
        <c:tickLblPos val="none"/>
        <c:crossAx val="283874232"/>
        <c:crosses val="autoZero"/>
        <c:auto val="1"/>
        <c:lblOffset val="100"/>
        <c:baseTimeUnit val="years"/>
      </c:dateAx>
      <c:valAx>
        <c:axId val="2838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7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030600"/>
        <c:axId val="28503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030600"/>
        <c:axId val="285030992"/>
      </c:lineChart>
      <c:dateAx>
        <c:axId val="285030600"/>
        <c:scaling>
          <c:orientation val="minMax"/>
        </c:scaling>
        <c:delete val="1"/>
        <c:axPos val="b"/>
        <c:numFmt formatCode="ge" sourceLinked="1"/>
        <c:majorTickMark val="none"/>
        <c:minorTickMark val="none"/>
        <c:tickLblPos val="none"/>
        <c:crossAx val="285030992"/>
        <c:crosses val="autoZero"/>
        <c:auto val="1"/>
        <c:lblOffset val="100"/>
        <c:baseTimeUnit val="years"/>
      </c:dateAx>
      <c:valAx>
        <c:axId val="28503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3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032168"/>
        <c:axId val="28503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032168"/>
        <c:axId val="285032560"/>
      </c:lineChart>
      <c:dateAx>
        <c:axId val="285032168"/>
        <c:scaling>
          <c:orientation val="minMax"/>
        </c:scaling>
        <c:delete val="1"/>
        <c:axPos val="b"/>
        <c:numFmt formatCode="ge" sourceLinked="1"/>
        <c:majorTickMark val="none"/>
        <c:minorTickMark val="none"/>
        <c:tickLblPos val="none"/>
        <c:crossAx val="285032560"/>
        <c:crosses val="autoZero"/>
        <c:auto val="1"/>
        <c:lblOffset val="100"/>
        <c:baseTimeUnit val="years"/>
      </c:dateAx>
      <c:valAx>
        <c:axId val="28503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3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033736"/>
        <c:axId val="28503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033736"/>
        <c:axId val="285034128"/>
      </c:lineChart>
      <c:dateAx>
        <c:axId val="285033736"/>
        <c:scaling>
          <c:orientation val="minMax"/>
        </c:scaling>
        <c:delete val="1"/>
        <c:axPos val="b"/>
        <c:numFmt formatCode="ge" sourceLinked="1"/>
        <c:majorTickMark val="none"/>
        <c:minorTickMark val="none"/>
        <c:tickLblPos val="none"/>
        <c:crossAx val="285034128"/>
        <c:crosses val="autoZero"/>
        <c:auto val="1"/>
        <c:lblOffset val="100"/>
        <c:baseTimeUnit val="years"/>
      </c:dateAx>
      <c:valAx>
        <c:axId val="28503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035304"/>
        <c:axId val="28503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035304"/>
        <c:axId val="285035696"/>
      </c:lineChart>
      <c:dateAx>
        <c:axId val="285035304"/>
        <c:scaling>
          <c:orientation val="minMax"/>
        </c:scaling>
        <c:delete val="1"/>
        <c:axPos val="b"/>
        <c:numFmt formatCode="ge" sourceLinked="1"/>
        <c:majorTickMark val="none"/>
        <c:minorTickMark val="none"/>
        <c:tickLblPos val="none"/>
        <c:crossAx val="285035696"/>
        <c:crosses val="autoZero"/>
        <c:auto val="1"/>
        <c:lblOffset val="100"/>
        <c:baseTimeUnit val="years"/>
      </c:dateAx>
      <c:valAx>
        <c:axId val="2850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1300.49</c:v>
                </c:pt>
                <c:pt idx="1">
                  <c:v>1262.03</c:v>
                </c:pt>
                <c:pt idx="2">
                  <c:v>1241.3499999999999</c:v>
                </c:pt>
                <c:pt idx="3">
                  <c:v>1149.01</c:v>
                </c:pt>
                <c:pt idx="4">
                  <c:v>1046.49</c:v>
                </c:pt>
              </c:numCache>
            </c:numRef>
          </c:val>
        </c:ser>
        <c:dLbls>
          <c:showLegendKey val="0"/>
          <c:showVal val="0"/>
          <c:showCatName val="0"/>
          <c:showSerName val="0"/>
          <c:showPercent val="0"/>
          <c:showBubbleSize val="0"/>
        </c:dLbls>
        <c:gapWidth val="150"/>
        <c:axId val="285036872"/>
        <c:axId val="28503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285036872"/>
        <c:axId val="285037264"/>
      </c:lineChart>
      <c:dateAx>
        <c:axId val="285036872"/>
        <c:scaling>
          <c:orientation val="minMax"/>
        </c:scaling>
        <c:delete val="1"/>
        <c:axPos val="b"/>
        <c:numFmt formatCode="ge" sourceLinked="1"/>
        <c:majorTickMark val="none"/>
        <c:minorTickMark val="none"/>
        <c:tickLblPos val="none"/>
        <c:crossAx val="285037264"/>
        <c:crosses val="autoZero"/>
        <c:auto val="1"/>
        <c:lblOffset val="100"/>
        <c:baseTimeUnit val="years"/>
      </c:dateAx>
      <c:valAx>
        <c:axId val="2850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74.069999999999993</c:v>
                </c:pt>
                <c:pt idx="1">
                  <c:v>74.099999999999994</c:v>
                </c:pt>
                <c:pt idx="2">
                  <c:v>74.44</c:v>
                </c:pt>
                <c:pt idx="3">
                  <c:v>77.040000000000006</c:v>
                </c:pt>
                <c:pt idx="4">
                  <c:v>77.11</c:v>
                </c:pt>
              </c:numCache>
            </c:numRef>
          </c:val>
        </c:ser>
        <c:dLbls>
          <c:showLegendKey val="0"/>
          <c:showVal val="0"/>
          <c:showCatName val="0"/>
          <c:showSerName val="0"/>
          <c:showPercent val="0"/>
          <c:showBubbleSize val="0"/>
        </c:dLbls>
        <c:gapWidth val="150"/>
        <c:axId val="285155264"/>
        <c:axId val="28515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285155264"/>
        <c:axId val="285155656"/>
      </c:lineChart>
      <c:dateAx>
        <c:axId val="285155264"/>
        <c:scaling>
          <c:orientation val="minMax"/>
        </c:scaling>
        <c:delete val="1"/>
        <c:axPos val="b"/>
        <c:numFmt formatCode="ge" sourceLinked="1"/>
        <c:majorTickMark val="none"/>
        <c:minorTickMark val="none"/>
        <c:tickLblPos val="none"/>
        <c:crossAx val="285155656"/>
        <c:crosses val="autoZero"/>
        <c:auto val="1"/>
        <c:lblOffset val="100"/>
        <c:baseTimeUnit val="years"/>
      </c:dateAx>
      <c:valAx>
        <c:axId val="28515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149.99</c:v>
                </c:pt>
                <c:pt idx="3">
                  <c:v>150</c:v>
                </c:pt>
                <c:pt idx="4">
                  <c:v>150.01</c:v>
                </c:pt>
              </c:numCache>
            </c:numRef>
          </c:val>
        </c:ser>
        <c:dLbls>
          <c:showLegendKey val="0"/>
          <c:showVal val="0"/>
          <c:showCatName val="0"/>
          <c:showSerName val="0"/>
          <c:showPercent val="0"/>
          <c:showBubbleSize val="0"/>
        </c:dLbls>
        <c:gapWidth val="150"/>
        <c:axId val="285156832"/>
        <c:axId val="28515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285156832"/>
        <c:axId val="285157224"/>
      </c:lineChart>
      <c:dateAx>
        <c:axId val="285156832"/>
        <c:scaling>
          <c:orientation val="minMax"/>
        </c:scaling>
        <c:delete val="1"/>
        <c:axPos val="b"/>
        <c:numFmt formatCode="ge" sourceLinked="1"/>
        <c:majorTickMark val="none"/>
        <c:minorTickMark val="none"/>
        <c:tickLblPos val="none"/>
        <c:crossAx val="285157224"/>
        <c:crosses val="autoZero"/>
        <c:auto val="1"/>
        <c:lblOffset val="100"/>
        <c:baseTimeUnit val="years"/>
      </c:dateAx>
      <c:valAx>
        <c:axId val="28515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5" zoomScaleNormal="100" workbookViewId="0">
      <selection activeCell="CB66" sqref="CB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伊奈町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44437</v>
      </c>
      <c r="AM8" s="64"/>
      <c r="AN8" s="64"/>
      <c r="AO8" s="64"/>
      <c r="AP8" s="64"/>
      <c r="AQ8" s="64"/>
      <c r="AR8" s="64"/>
      <c r="AS8" s="64"/>
      <c r="AT8" s="63">
        <f>データ!S6</f>
        <v>14.79</v>
      </c>
      <c r="AU8" s="63"/>
      <c r="AV8" s="63"/>
      <c r="AW8" s="63"/>
      <c r="AX8" s="63"/>
      <c r="AY8" s="63"/>
      <c r="AZ8" s="63"/>
      <c r="BA8" s="63"/>
      <c r="BB8" s="63">
        <f>データ!T6</f>
        <v>3004.53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72.680000000000007</v>
      </c>
      <c r="Q10" s="63"/>
      <c r="R10" s="63"/>
      <c r="S10" s="63"/>
      <c r="T10" s="63"/>
      <c r="U10" s="63"/>
      <c r="V10" s="63"/>
      <c r="W10" s="63">
        <f>データ!P6</f>
        <v>93.09</v>
      </c>
      <c r="X10" s="63"/>
      <c r="Y10" s="63"/>
      <c r="Z10" s="63"/>
      <c r="AA10" s="63"/>
      <c r="AB10" s="63"/>
      <c r="AC10" s="63"/>
      <c r="AD10" s="64">
        <f>データ!Q6</f>
        <v>1944</v>
      </c>
      <c r="AE10" s="64"/>
      <c r="AF10" s="64"/>
      <c r="AG10" s="64"/>
      <c r="AH10" s="64"/>
      <c r="AI10" s="64"/>
      <c r="AJ10" s="64"/>
      <c r="AK10" s="2"/>
      <c r="AL10" s="64">
        <f>データ!U6</f>
        <v>32322</v>
      </c>
      <c r="AM10" s="64"/>
      <c r="AN10" s="64"/>
      <c r="AO10" s="64"/>
      <c r="AP10" s="64"/>
      <c r="AQ10" s="64"/>
      <c r="AR10" s="64"/>
      <c r="AS10" s="64"/>
      <c r="AT10" s="63">
        <f>データ!V6</f>
        <v>5.27</v>
      </c>
      <c r="AU10" s="63"/>
      <c r="AV10" s="63"/>
      <c r="AW10" s="63"/>
      <c r="AX10" s="63"/>
      <c r="AY10" s="63"/>
      <c r="AZ10" s="63"/>
      <c r="BA10" s="63"/>
      <c r="BB10" s="63">
        <f>データ!W6</f>
        <v>6133.21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113018</v>
      </c>
      <c r="D6" s="31">
        <f t="shared" si="3"/>
        <v>47</v>
      </c>
      <c r="E6" s="31">
        <f t="shared" si="3"/>
        <v>17</v>
      </c>
      <c r="F6" s="31">
        <f t="shared" si="3"/>
        <v>1</v>
      </c>
      <c r="G6" s="31">
        <f t="shared" si="3"/>
        <v>0</v>
      </c>
      <c r="H6" s="31" t="str">
        <f t="shared" si="3"/>
        <v>埼玉県　伊奈町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72.680000000000007</v>
      </c>
      <c r="P6" s="32">
        <f t="shared" si="3"/>
        <v>93.09</v>
      </c>
      <c r="Q6" s="32">
        <f t="shared" si="3"/>
        <v>1944</v>
      </c>
      <c r="R6" s="32">
        <f t="shared" si="3"/>
        <v>44437</v>
      </c>
      <c r="S6" s="32">
        <f t="shared" si="3"/>
        <v>14.79</v>
      </c>
      <c r="T6" s="32">
        <f t="shared" si="3"/>
        <v>3004.53</v>
      </c>
      <c r="U6" s="32">
        <f t="shared" si="3"/>
        <v>32322</v>
      </c>
      <c r="V6" s="32">
        <f t="shared" si="3"/>
        <v>5.27</v>
      </c>
      <c r="W6" s="32">
        <f t="shared" si="3"/>
        <v>6133.21</v>
      </c>
      <c r="X6" s="33">
        <f>IF(X7="",NA(),X7)</f>
        <v>64.34</v>
      </c>
      <c r="Y6" s="33">
        <f t="shared" ref="Y6:AG6" si="4">IF(Y7="",NA(),Y7)</f>
        <v>62.42</v>
      </c>
      <c r="Z6" s="33">
        <f t="shared" si="4"/>
        <v>57.37</v>
      </c>
      <c r="AA6" s="33">
        <f t="shared" si="4"/>
        <v>58.36</v>
      </c>
      <c r="AB6" s="33">
        <f t="shared" si="4"/>
        <v>59.1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1300.49</v>
      </c>
      <c r="BF6" s="33">
        <f t="shared" ref="BF6:BN6" si="7">IF(BF7="",NA(),BF7)</f>
        <v>1262.03</v>
      </c>
      <c r="BG6" s="33">
        <f t="shared" si="7"/>
        <v>1241.3499999999999</v>
      </c>
      <c r="BH6" s="33">
        <f t="shared" si="7"/>
        <v>1149.01</v>
      </c>
      <c r="BI6" s="33">
        <f t="shared" si="7"/>
        <v>1046.49</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74.069999999999993</v>
      </c>
      <c r="BQ6" s="33">
        <f t="shared" ref="BQ6:BY6" si="8">IF(BQ7="",NA(),BQ7)</f>
        <v>74.099999999999994</v>
      </c>
      <c r="BR6" s="33">
        <f t="shared" si="8"/>
        <v>74.44</v>
      </c>
      <c r="BS6" s="33">
        <f t="shared" si="8"/>
        <v>77.040000000000006</v>
      </c>
      <c r="BT6" s="33">
        <f t="shared" si="8"/>
        <v>77.11</v>
      </c>
      <c r="BU6" s="33">
        <f t="shared" si="8"/>
        <v>77.56</v>
      </c>
      <c r="BV6" s="33">
        <f t="shared" si="8"/>
        <v>75.08</v>
      </c>
      <c r="BW6" s="33">
        <f t="shared" si="8"/>
        <v>76.91</v>
      </c>
      <c r="BX6" s="33">
        <f t="shared" si="8"/>
        <v>76.33</v>
      </c>
      <c r="BY6" s="33">
        <f t="shared" si="8"/>
        <v>80.11</v>
      </c>
      <c r="BZ6" s="32" t="str">
        <f>IF(BZ7="","",IF(BZ7="-","【-】","【"&amp;SUBSTITUTE(TEXT(BZ7,"#,##0.00"),"-","△")&amp;"】"))</f>
        <v>【98.53】</v>
      </c>
      <c r="CA6" s="33">
        <f>IF(CA7="",NA(),CA7)</f>
        <v>150</v>
      </c>
      <c r="CB6" s="33">
        <f t="shared" ref="CB6:CJ6" si="9">IF(CB7="",NA(),CB7)</f>
        <v>150</v>
      </c>
      <c r="CC6" s="33">
        <f t="shared" si="9"/>
        <v>149.99</v>
      </c>
      <c r="CD6" s="33">
        <f t="shared" si="9"/>
        <v>150</v>
      </c>
      <c r="CE6" s="33">
        <f t="shared" si="9"/>
        <v>150.01</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94.32</v>
      </c>
      <c r="CX6" s="33">
        <f t="shared" ref="CX6:DF6" si="11">IF(CX7="",NA(),CX7)</f>
        <v>94.46</v>
      </c>
      <c r="CY6" s="33">
        <f t="shared" si="11"/>
        <v>94.78</v>
      </c>
      <c r="CZ6" s="33">
        <f t="shared" si="11"/>
        <v>95.01</v>
      </c>
      <c r="DA6" s="33">
        <f t="shared" si="11"/>
        <v>94.63</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113018</v>
      </c>
      <c r="D7" s="35">
        <v>47</v>
      </c>
      <c r="E7" s="35">
        <v>17</v>
      </c>
      <c r="F7" s="35">
        <v>1</v>
      </c>
      <c r="G7" s="35">
        <v>0</v>
      </c>
      <c r="H7" s="35" t="s">
        <v>96</v>
      </c>
      <c r="I7" s="35" t="s">
        <v>97</v>
      </c>
      <c r="J7" s="35" t="s">
        <v>98</v>
      </c>
      <c r="K7" s="35" t="s">
        <v>99</v>
      </c>
      <c r="L7" s="35" t="s">
        <v>100</v>
      </c>
      <c r="M7" s="36" t="s">
        <v>101</v>
      </c>
      <c r="N7" s="36" t="s">
        <v>102</v>
      </c>
      <c r="O7" s="36">
        <v>72.680000000000007</v>
      </c>
      <c r="P7" s="36">
        <v>93.09</v>
      </c>
      <c r="Q7" s="36">
        <v>1944</v>
      </c>
      <c r="R7" s="36">
        <v>44437</v>
      </c>
      <c r="S7" s="36">
        <v>14.79</v>
      </c>
      <c r="T7" s="36">
        <v>3004.53</v>
      </c>
      <c r="U7" s="36">
        <v>32322</v>
      </c>
      <c r="V7" s="36">
        <v>5.27</v>
      </c>
      <c r="W7" s="36">
        <v>6133.21</v>
      </c>
      <c r="X7" s="36">
        <v>64.34</v>
      </c>
      <c r="Y7" s="36">
        <v>62.42</v>
      </c>
      <c r="Z7" s="36">
        <v>57.37</v>
      </c>
      <c r="AA7" s="36">
        <v>58.36</v>
      </c>
      <c r="AB7" s="36">
        <v>59.1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1300.49</v>
      </c>
      <c r="BF7" s="36">
        <v>1262.03</v>
      </c>
      <c r="BG7" s="36">
        <v>1241.3499999999999</v>
      </c>
      <c r="BH7" s="36">
        <v>1149.01</v>
      </c>
      <c r="BI7" s="36">
        <v>1046.49</v>
      </c>
      <c r="BJ7" s="36">
        <v>1070.3499999999999</v>
      </c>
      <c r="BK7" s="36">
        <v>1127.77</v>
      </c>
      <c r="BL7" s="36">
        <v>1066.1600000000001</v>
      </c>
      <c r="BM7" s="36">
        <v>1117.27</v>
      </c>
      <c r="BN7" s="36">
        <v>1051.49</v>
      </c>
      <c r="BO7" s="36">
        <v>763.62</v>
      </c>
      <c r="BP7" s="36">
        <v>74.069999999999993</v>
      </c>
      <c r="BQ7" s="36">
        <v>74.099999999999994</v>
      </c>
      <c r="BR7" s="36">
        <v>74.44</v>
      </c>
      <c r="BS7" s="36">
        <v>77.040000000000006</v>
      </c>
      <c r="BT7" s="36">
        <v>77.11</v>
      </c>
      <c r="BU7" s="36">
        <v>77.56</v>
      </c>
      <c r="BV7" s="36">
        <v>75.08</v>
      </c>
      <c r="BW7" s="36">
        <v>76.91</v>
      </c>
      <c r="BX7" s="36">
        <v>76.33</v>
      </c>
      <c r="BY7" s="36">
        <v>80.11</v>
      </c>
      <c r="BZ7" s="36">
        <v>98.53</v>
      </c>
      <c r="CA7" s="36">
        <v>150</v>
      </c>
      <c r="CB7" s="36">
        <v>150</v>
      </c>
      <c r="CC7" s="36">
        <v>149.99</v>
      </c>
      <c r="CD7" s="36">
        <v>150</v>
      </c>
      <c r="CE7" s="36">
        <v>150.01</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94.32</v>
      </c>
      <c r="CX7" s="36">
        <v>94.46</v>
      </c>
      <c r="CY7" s="36">
        <v>94.78</v>
      </c>
      <c r="CZ7" s="36">
        <v>95.01</v>
      </c>
      <c r="DA7" s="36">
        <v>94.63</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2017-02-13T02:12:33Z</cp:lastPrinted>
  <dcterms:created xsi:type="dcterms:W3CDTF">2017-02-08T02:47:27Z</dcterms:created>
  <dcterms:modified xsi:type="dcterms:W3CDTF">2017-02-13T02:15:26Z</dcterms:modified>
  <cp:category/>
</cp:coreProperties>
</file>