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経営比較分析表】2017_113018_46_010\"/>
    </mc:Choice>
  </mc:AlternateContent>
  <workbookProtection workbookAlgorithmName="SHA-512" workbookHashValue="iW1696DdiX3MFRW7NUp0LuQStR6LqOGTwKADxYiWKq70jNH7oOaPOi82K9hp8O48VTMIGehYXs4YL5yS/M9Gbg==" workbookSaltValue="pbpeQhwJvQehqJoRut7/e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<sst xmlns="http://schemas.openxmlformats.org/spreadsheetml/2006/main" count="232" uniqueCount="120">
  <si>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</si>
  <si>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</si>
  <si>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</si>
  <si>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</si>
  <si>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</si>
  <si>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</si>
  <si>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</si>
  <si>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</si>
  <si>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</si>
  <si>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</si>
  <si>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</si>
  <si>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</si>
  <si>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</si>
  <si>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</si>
  <si>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</si>
  <si>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</si>
  <si>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</si>
  <si>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</si>
  <si>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</si>
  <si>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</si>
  <si>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</si>
  <si>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</si>
  <si>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</si>
  <si>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</si>
  <si>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</si>
  <si>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</si>
  <si>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</si>
  <si>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</si>
  <si>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</si>
  <si>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</si>
  <si>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</si>
  <si>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</si>
  <si>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</si>
  <si>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</si>
  <si>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</si>
  <si>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</si>
  <si>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</si>
  <si>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</si>
  <si>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</si>
  <si>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</si>
  <si>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</si>
  <si>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</si>
  <si>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</si>
  <si>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</si>
  <si>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</si>
  <si>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</si>
  <si>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</si>
  <si>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</si>
  <si>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</si>
  <si>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</si>
  <si>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</si>
  <si>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</si>
  <si>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</si>
  <si>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</si>
  <si>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</si>
  <si>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</si>
  <si>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</si>
  <si>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</si>
  <si>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</si>
  <si>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</si>
  <si>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</si>
  <si>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</si>
  <si>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</si>
  <si>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</si>
  <si>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</si>
  <si>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</si>
  <si>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</si>
  <si>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</si>
  <si>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</si>
  <si>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</si>
  <si>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</si>
  <si>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</si>
  <si>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</si>
  <si>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</si>
  <si>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</si>
  <si>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</si>
  <si>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</si>
  <si>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</si>
  <si>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</si>
  <si>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</si>
  <si>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</si>
  <si>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</si>
  <si>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</si>
  <si>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</si>
  <si>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</si>
  <si>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</si>
  <si>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</si>
  <si>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</si>
  <si>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</si>
  <si>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</si>
  <si>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</si>
  <si>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</si>
  <si>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</si>
  <si>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</si>
  <si>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</si>
  <si>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</si>
  <si>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</si>
  <si>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</si>
  <si>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</si>
  <si>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</si>
  <si>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</si>
  <si>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</si>
  <si>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</si>
  <si>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</si>
  <si>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</si>
  <si>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伊奈町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</si>
  <si>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</si>
  <si>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</si>
  <si>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</si>
  <si>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</si>
  <si>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</si>
  <si>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</si>
  <si>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</si>
  <si>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</si>
  <si>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</si>
  <si>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</si>
  <si>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</si>
  <si>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類似団体平均、全国平均より若干低い数値となっている。施設の長寿命化や更新時期について検討し、有効活用を図る必要がある。
②管路経年化率
　事業創設当時の管路が経年管となり増加してるが、耐震化を含む管路更新を継続して行い係数低下を図る必要がある。
③管路更新率
　平成２９年度は事業計画の都合上、耐用年数に未達の配水管を更新したため低下しているが、今後は改善を行う予定である。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ゼンコク</t>
    </rPh>
    <rPh sb="23" eb="25">
      <t>ヘイキン</t>
    </rPh>
    <rPh sb="27" eb="29">
      <t>ジャッカン</t>
    </rPh>
    <rPh sb="29" eb="30">
      <t>ヒク</t>
    </rPh>
    <rPh sb="31" eb="33">
      <t>スウチ</t>
    </rPh>
    <rPh sb="40" eb="42">
      <t>シセツ</t>
    </rPh>
    <rPh sb="43" eb="44">
      <t>チョウ</t>
    </rPh>
    <rPh sb="44" eb="47">
      <t>ジュミョウカ</t>
    </rPh>
    <rPh sb="48" eb="50">
      <t>コウシン</t>
    </rPh>
    <rPh sb="50" eb="52">
      <t>ジキ</t>
    </rPh>
    <rPh sb="56" eb="58">
      <t>ケントウ</t>
    </rPh>
    <rPh sb="60" eb="62">
      <t>ユウコウ</t>
    </rPh>
    <rPh sb="62" eb="64">
      <t>カツヨウ</t>
    </rPh>
    <rPh sb="65" eb="66">
      <t>ハカ</t>
    </rPh>
    <rPh sb="67" eb="69">
      <t>ヒツヨウ</t>
    </rPh>
    <rPh sb="75" eb="77">
      <t>カンロ</t>
    </rPh>
    <rPh sb="77" eb="80">
      <t>ケイネンカ</t>
    </rPh>
    <rPh sb="80" eb="81">
      <t>リツ</t>
    </rPh>
    <rPh sb="83" eb="85">
      <t>ジギョウ</t>
    </rPh>
    <rPh sb="85" eb="87">
      <t>ソウセツ</t>
    </rPh>
    <rPh sb="87" eb="89">
      <t>トウジ</t>
    </rPh>
    <rPh sb="90" eb="92">
      <t>カンロ</t>
    </rPh>
    <rPh sb="93" eb="95">
      <t>ケイネン</t>
    </rPh>
    <rPh sb="95" eb="96">
      <t>カン</t>
    </rPh>
    <rPh sb="99" eb="101">
      <t>ゾウカ</t>
    </rPh>
    <rPh sb="106" eb="109">
      <t>タイシンカ</t>
    </rPh>
    <rPh sb="110" eb="111">
      <t>フク</t>
    </rPh>
    <rPh sb="112" eb="114">
      <t>カンロ</t>
    </rPh>
    <rPh sb="114" eb="116">
      <t>コウシン</t>
    </rPh>
    <rPh sb="117" eb="119">
      <t>ケイゾク</t>
    </rPh>
    <rPh sb="121" eb="122">
      <t>オコナ</t>
    </rPh>
    <rPh sb="123" eb="125">
      <t>ケイスウ</t>
    </rPh>
    <rPh sb="125" eb="127">
      <t>テイカ</t>
    </rPh>
    <rPh sb="128" eb="129">
      <t>ハカ</t>
    </rPh>
    <rPh sb="130" eb="132">
      <t>ヒツヨウ</t>
    </rPh>
    <rPh sb="138" eb="140">
      <t>カンロ</t>
    </rPh>
    <rPh sb="140" eb="142">
      <t>コウシン</t>
    </rPh>
    <rPh sb="142" eb="143">
      <t>リツ</t>
    </rPh>
    <rPh sb="145" eb="147">
      <t>ヘイセイ</t>
    </rPh>
    <rPh sb="149" eb="151">
      <t>ネンド</t>
    </rPh>
    <rPh sb="152" eb="154">
      <t>ジギョウ</t>
    </rPh>
    <rPh sb="154" eb="156">
      <t>ケイカク</t>
    </rPh>
    <rPh sb="157" eb="159">
      <t>ツゴウ</t>
    </rPh>
    <rPh sb="159" eb="160">
      <t>ジョウ</t>
    </rPh>
    <rPh sb="161" eb="163">
      <t>タイヨウ</t>
    </rPh>
    <rPh sb="163" eb="165">
      <t>ネンスウ</t>
    </rPh>
    <rPh sb="166" eb="168">
      <t>ミタツ</t>
    </rPh>
    <rPh sb="169" eb="171">
      <t>ハイスイ</t>
    </rPh>
    <rPh sb="171" eb="172">
      <t>カン</t>
    </rPh>
    <rPh sb="173" eb="175">
      <t>コウシン</t>
    </rPh>
    <rPh sb="179" eb="181">
      <t>テイカ</t>
    </rPh>
    <rPh sb="187" eb="189">
      <t>コンゴ</t>
    </rPh>
    <rPh sb="190" eb="192">
      <t>カイゼン</t>
    </rPh>
    <rPh sb="193" eb="194">
      <t>オコナ</t>
    </rPh>
    <rPh sb="195" eb="197">
      <t>ヨテイ</t>
    </rPh>
    <phoneticPr fontId="4"/>
  </si>
  <si>
    <t>①経常収支比率
　経常収支が黒字であることを示す１００％を超えており、類似団体と同程度であるが、全国平均を大きく下回っていることから、経費削減の徹底に努める必要がある。
②累積欠損比率
　欠損金は発生しておらず良好な状況にある。
③流動比率
　現金保有割合が高く類似団体平均・全国平均を上回っているが、減少傾向にあるため、事業財源確保を堅実に実施する必要がある。
④企業債残高対給水収益比率
　直近での企業債借入がなく、償還が進んでいるため低い値となっている。
⑤料金回収率
　料金収入で給水原価を賄えていることを示す１００％を超えており、収入不足を招く状況にはない。　
⑥給水原価
　以前として高い水準にあり、経費削減・業務改善を継続する必要がある。
⑦施設利用率
　施設の稼働状況は安定しており、点検作業時や、非常時に稼働する予備設備も確保され、良好な状況にあると考える。
⑧有収率
　有収率は比較的に高い水準となっている。今後も漏水調査、配水管布設替を進めさらに高い水準をめざす方策を継続していく。</t>
    <rPh sb="1" eb="3">
      <t>ケイジョウ</t>
    </rPh>
    <rPh sb="3" eb="5">
      <t>シュウシ</t>
    </rPh>
    <rPh sb="5" eb="7">
      <t>ヒリツ</t>
    </rPh>
    <rPh sb="9" eb="11">
      <t>ケイジョウ</t>
    </rPh>
    <rPh sb="11" eb="13">
      <t>シュウシ</t>
    </rPh>
    <rPh sb="14" eb="16">
      <t>クロジ</t>
    </rPh>
    <rPh sb="22" eb="23">
      <t>シメ</t>
    </rPh>
    <rPh sb="29" eb="30">
      <t>コ</t>
    </rPh>
    <rPh sb="35" eb="37">
      <t>ルイジ</t>
    </rPh>
    <rPh sb="37" eb="39">
      <t>ダンタイ</t>
    </rPh>
    <rPh sb="40" eb="43">
      <t>ドウテイド</t>
    </rPh>
    <rPh sb="48" eb="50">
      <t>ゼンコク</t>
    </rPh>
    <rPh sb="50" eb="52">
      <t>ヘイキン</t>
    </rPh>
    <rPh sb="53" eb="54">
      <t>オオ</t>
    </rPh>
    <rPh sb="56" eb="58">
      <t>シタマワ</t>
    </rPh>
    <rPh sb="67" eb="69">
      <t>ケイヒ</t>
    </rPh>
    <rPh sb="69" eb="71">
      <t>サクゲン</t>
    </rPh>
    <rPh sb="72" eb="74">
      <t>テッテイ</t>
    </rPh>
    <rPh sb="75" eb="76">
      <t>ツト</t>
    </rPh>
    <rPh sb="78" eb="80">
      <t>ヒツヨウ</t>
    </rPh>
    <rPh sb="86" eb="88">
      <t>ルイセキ</t>
    </rPh>
    <rPh sb="88" eb="90">
      <t>ケッソン</t>
    </rPh>
    <rPh sb="90" eb="92">
      <t>ヒリツ</t>
    </rPh>
    <rPh sb="94" eb="96">
      <t>ケッソン</t>
    </rPh>
    <rPh sb="96" eb="97">
      <t>キン</t>
    </rPh>
    <rPh sb="98" eb="100">
      <t>ハッセイ</t>
    </rPh>
    <rPh sb="105" eb="107">
      <t>リョウコウ</t>
    </rPh>
    <rPh sb="108" eb="110">
      <t>ジョウキョウ</t>
    </rPh>
    <rPh sb="116" eb="118">
      <t>リュウドウ</t>
    </rPh>
    <rPh sb="118" eb="120">
      <t>ヒリツ</t>
    </rPh>
    <rPh sb="122" eb="124">
      <t>ゲンキン</t>
    </rPh>
    <rPh sb="124" eb="126">
      <t>ホユウ</t>
    </rPh>
    <rPh sb="126" eb="128">
      <t>ワリアイ</t>
    </rPh>
    <rPh sb="129" eb="130">
      <t>タカ</t>
    </rPh>
    <rPh sb="131" eb="133">
      <t>ルイジ</t>
    </rPh>
    <rPh sb="133" eb="135">
      <t>ダンタイ</t>
    </rPh>
    <rPh sb="135" eb="137">
      <t>ヘイキン</t>
    </rPh>
    <rPh sb="138" eb="140">
      <t>ゼンコク</t>
    </rPh>
    <rPh sb="140" eb="142">
      <t>ヘイキン</t>
    </rPh>
    <rPh sb="143" eb="145">
      <t>ウワマワ</t>
    </rPh>
    <rPh sb="151" eb="153">
      <t>ゲンショウ</t>
    </rPh>
    <rPh sb="153" eb="155">
      <t>ケイコウ</t>
    </rPh>
    <rPh sb="161" eb="163">
      <t>ジギョウ</t>
    </rPh>
    <rPh sb="163" eb="165">
      <t>ザイゲン</t>
    </rPh>
    <rPh sb="165" eb="167">
      <t>カクホ</t>
    </rPh>
    <rPh sb="168" eb="170">
      <t>ケンジツ</t>
    </rPh>
    <rPh sb="171" eb="173">
      <t>ジッシ</t>
    </rPh>
    <rPh sb="175" eb="177">
      <t>ヒツヨウ</t>
    </rPh>
    <rPh sb="183" eb="185">
      <t>キギョウ</t>
    </rPh>
    <rPh sb="185" eb="186">
      <t>サイ</t>
    </rPh>
    <rPh sb="186" eb="188">
      <t>ザンダカ</t>
    </rPh>
    <rPh sb="188" eb="189">
      <t>タイ</t>
    </rPh>
    <rPh sb="189" eb="191">
      <t>キュウスイ</t>
    </rPh>
    <rPh sb="191" eb="193">
      <t>シュウエキ</t>
    </rPh>
    <rPh sb="193" eb="195">
      <t>ヒリツ</t>
    </rPh>
    <rPh sb="197" eb="199">
      <t>チョッキン</t>
    </rPh>
    <rPh sb="201" eb="203">
      <t>キギョウ</t>
    </rPh>
    <rPh sb="203" eb="204">
      <t>サイ</t>
    </rPh>
    <rPh sb="204" eb="206">
      <t>カリイレ</t>
    </rPh>
    <rPh sb="210" eb="212">
      <t>ショウカン</t>
    </rPh>
    <rPh sb="213" eb="214">
      <t>スス</t>
    </rPh>
    <rPh sb="220" eb="221">
      <t>ヒク</t>
    </rPh>
    <rPh sb="222" eb="223">
      <t>アタイ</t>
    </rPh>
    <rPh sb="232" eb="234">
      <t>リョウキン</t>
    </rPh>
    <rPh sb="234" eb="236">
      <t>カイシュウ</t>
    </rPh>
    <rPh sb="236" eb="237">
      <t>リツ</t>
    </rPh>
    <rPh sb="239" eb="241">
      <t>リョウキン</t>
    </rPh>
    <rPh sb="241" eb="243">
      <t>シュウニュウ</t>
    </rPh>
    <rPh sb="244" eb="246">
      <t>キュウスイ</t>
    </rPh>
    <rPh sb="246" eb="248">
      <t>ゲンカ</t>
    </rPh>
    <rPh sb="249" eb="250">
      <t>マカナ</t>
    </rPh>
    <rPh sb="257" eb="258">
      <t>シメ</t>
    </rPh>
    <rPh sb="264" eb="265">
      <t>コ</t>
    </rPh>
    <rPh sb="270" eb="272">
      <t>シュウニュウ</t>
    </rPh>
    <rPh sb="272" eb="274">
      <t>フソク</t>
    </rPh>
    <rPh sb="275" eb="276">
      <t>マネ</t>
    </rPh>
    <rPh sb="277" eb="279">
      <t>ジョウキョウ</t>
    </rPh>
    <rPh sb="287" eb="289">
      <t>キュウスイ</t>
    </rPh>
    <rPh sb="289" eb="291">
      <t>ゲンカ</t>
    </rPh>
    <rPh sb="293" eb="295">
      <t>イゼン</t>
    </rPh>
    <rPh sb="298" eb="299">
      <t>タカ</t>
    </rPh>
    <rPh sb="300" eb="302">
      <t>スイジュン</t>
    </rPh>
    <rPh sb="306" eb="308">
      <t>ケイヒ</t>
    </rPh>
    <rPh sb="308" eb="310">
      <t>サクゲン</t>
    </rPh>
    <rPh sb="311" eb="313">
      <t>ギョウム</t>
    </rPh>
    <rPh sb="313" eb="315">
      <t>カイゼン</t>
    </rPh>
    <rPh sb="316" eb="318">
      <t>ケイゾク</t>
    </rPh>
    <rPh sb="320" eb="322">
      <t>ヒツヨウ</t>
    </rPh>
    <rPh sb="328" eb="330">
      <t>シセツ</t>
    </rPh>
    <rPh sb="330" eb="333">
      <t>リヨウリツ</t>
    </rPh>
    <rPh sb="335" eb="337">
      <t>シセツ</t>
    </rPh>
    <rPh sb="338" eb="340">
      <t>カドウ</t>
    </rPh>
    <rPh sb="340" eb="342">
      <t>ジョウキョウ</t>
    </rPh>
    <rPh sb="343" eb="345">
      <t>アンテイ</t>
    </rPh>
    <rPh sb="350" eb="352">
      <t>テンケン</t>
    </rPh>
    <rPh sb="352" eb="354">
      <t>サギョウ</t>
    </rPh>
    <rPh sb="354" eb="355">
      <t>ジ</t>
    </rPh>
    <rPh sb="357" eb="359">
      <t>ヒジョウ</t>
    </rPh>
    <rPh sb="359" eb="360">
      <t>ジ</t>
    </rPh>
    <rPh sb="361" eb="363">
      <t>カドウ</t>
    </rPh>
    <rPh sb="365" eb="367">
      <t>ヨビ</t>
    </rPh>
    <rPh sb="367" eb="369">
      <t>セツビ</t>
    </rPh>
    <rPh sb="370" eb="372">
      <t>カクホ</t>
    </rPh>
    <rPh sb="375" eb="377">
      <t>リョウコウ</t>
    </rPh>
    <rPh sb="378" eb="380">
      <t>ジョウキョウ</t>
    </rPh>
    <rPh sb="384" eb="385">
      <t>カンガ</t>
    </rPh>
    <rPh sb="390" eb="392">
      <t>ユウシュウ</t>
    </rPh>
    <rPh sb="392" eb="393">
      <t>リツ</t>
    </rPh>
    <rPh sb="395" eb="397">
      <t>ユウシュウ</t>
    </rPh>
    <rPh sb="397" eb="398">
      <t>リツ</t>
    </rPh>
    <rPh sb="399" eb="402">
      <t>ヒカクテキ</t>
    </rPh>
    <rPh sb="403" eb="404">
      <t>タカ</t>
    </rPh>
    <rPh sb="405" eb="407">
      <t>スイジュン</t>
    </rPh>
    <rPh sb="414" eb="416">
      <t>コンゴ</t>
    </rPh>
    <rPh sb="417" eb="419">
      <t>ロウスイ</t>
    </rPh>
    <rPh sb="419" eb="421">
      <t>チョウサ</t>
    </rPh>
    <rPh sb="422" eb="424">
      <t>ハイスイ</t>
    </rPh>
    <rPh sb="424" eb="425">
      <t>カン</t>
    </rPh>
    <rPh sb="425" eb="427">
      <t>フセツ</t>
    </rPh>
    <rPh sb="427" eb="428">
      <t>カ</t>
    </rPh>
    <rPh sb="429" eb="430">
      <t>スス</t>
    </rPh>
    <rPh sb="434" eb="435">
      <t>タカ</t>
    </rPh>
    <rPh sb="436" eb="438">
      <t>スイジュン</t>
    </rPh>
    <rPh sb="442" eb="444">
      <t>ホウサク</t>
    </rPh>
    <rPh sb="445" eb="447">
      <t>ケイゾク</t>
    </rPh>
    <phoneticPr fontId="4"/>
  </si>
  <si>
    <t>　平成２９年度の事業は、予定した施策を遂行したえで利益計上し、順調な事業運営であったと考える。
　課題としては、主な収入である料金収入に大幅な増加が望めない中で、施設の経年劣化による更新需要が高くなっているため、それに答える財源確保策が必須となっている。そのには、経費削減の徹底と必要な施設を改めて見直すことが重要な課題となっている。</t>
    <rPh sb="1" eb="3">
      <t>ヘイセイ</t>
    </rPh>
    <rPh sb="5" eb="7">
      <t>ネンド</t>
    </rPh>
    <rPh sb="8" eb="10">
      <t>ジギョウ</t>
    </rPh>
    <rPh sb="12" eb="14">
      <t>ヨテイ</t>
    </rPh>
    <rPh sb="16" eb="18">
      <t>シサク</t>
    </rPh>
    <rPh sb="19" eb="21">
      <t>スイコウ</t>
    </rPh>
    <rPh sb="25" eb="27">
      <t>リエキ</t>
    </rPh>
    <rPh sb="27" eb="29">
      <t>ケイジョウ</t>
    </rPh>
    <rPh sb="31" eb="33">
      <t>ジュンチョウ</t>
    </rPh>
    <rPh sb="34" eb="36">
      <t>ジギョウ</t>
    </rPh>
    <rPh sb="36" eb="38">
      <t>ウンエイ</t>
    </rPh>
    <rPh sb="43" eb="44">
      <t>カンガ</t>
    </rPh>
    <rPh sb="49" eb="51">
      <t>カダイ</t>
    </rPh>
    <rPh sb="56" eb="57">
      <t>オモ</t>
    </rPh>
    <rPh sb="58" eb="60">
      <t>シュウニュウ</t>
    </rPh>
    <rPh sb="63" eb="65">
      <t>リョウキン</t>
    </rPh>
    <rPh sb="65" eb="67">
      <t>シュウニュウ</t>
    </rPh>
    <rPh sb="68" eb="70">
      <t>オオハバ</t>
    </rPh>
    <rPh sb="71" eb="73">
      <t>ゾウカ</t>
    </rPh>
    <rPh sb="74" eb="75">
      <t>ノゾ</t>
    </rPh>
    <rPh sb="78" eb="79">
      <t>ナカ</t>
    </rPh>
    <rPh sb="81" eb="83">
      <t>シセツ</t>
    </rPh>
    <rPh sb="84" eb="86">
      <t>ケイネン</t>
    </rPh>
    <rPh sb="86" eb="88">
      <t>レッカ</t>
    </rPh>
    <rPh sb="91" eb="93">
      <t>コウシン</t>
    </rPh>
    <rPh sb="93" eb="95">
      <t>ジュヨウ</t>
    </rPh>
    <rPh sb="96" eb="97">
      <t>タカ</t>
    </rPh>
    <rPh sb="109" eb="110">
      <t>コタ</t>
    </rPh>
    <rPh sb="112" eb="114">
      <t>ザイゲン</t>
    </rPh>
    <rPh sb="114" eb="116">
      <t>カクホ</t>
    </rPh>
    <rPh sb="116" eb="117">
      <t>サク</t>
    </rPh>
    <rPh sb="118" eb="120">
      <t>ヒッス</t>
    </rPh>
    <rPh sb="132" eb="134">
      <t>ケイヒ</t>
    </rPh>
    <rPh sb="134" eb="136">
      <t>サクゲン</t>
    </rPh>
    <rPh sb="137" eb="139">
      <t>テッテイ</t>
    </rPh>
    <rPh sb="140" eb="142">
      <t>ヒツヨウ</t>
    </rPh>
    <rPh sb="143" eb="145">
      <t>シセツ</t>
    </rPh>
    <rPh sb="146" eb="147">
      <t>アラタ</t>
    </rPh>
    <rPh sb="149" eb="151">
      <t>ミナオ</t>
    </rPh>
    <rPh sb="155" eb="157">
      <t>ジュウヨウ</t>
    </rPh>
    <rPh sb="158" eb="16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</si>
</sst>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1.72</c:v>
                </c:pt>
                <c:pt idx="1">
                  <c:v>2.5099999999999998</c:v>
                </c:pt>
                <c:pt idx="2">
                  <c:v>2.12</c:v>
                </c:pt>
                <c:pt idx="3">
                  <c:v>1.93</c:v>
                </c:pt>
                <c:pt idx="4">
                  <c:v>0.04</c:v>
                </c:pt>
              </c:numCache>
            </c:numRef>
          </c:val>
          <c:extLst xmlns:c16r2="http://schemas.microsoft.com/office/drawing/2015/06/chart">
            <c:ext xmlns:c16="http://schemas.microsoft.com/office/drawing/2014/chart" uri="{C3380CC4-5D6E-409C-BE32-E72D297353CC}">
              <c16:uniqueId val="{00000000-CFB3-451D-B819-0B94F58DFEC8}"/>
            </c:ext>
          </c:extLst>
        </c:ser>
        <c:dLbls>
          <c:showLegendKey val="0"/>
          <c:showVal val="0"/>
          <c:showCatName val="0"/>
          <c:showSerName val="0"/>
          <c:showPercent val="0"/>
          <c:showBubbleSize val="0"/>
        </c:dLbls>
        <c:gapWidth val="150"/>
        <c:axId val="293030776"/>
        <c:axId val="29303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CFB3-451D-B819-0B94F58DFEC8}"/>
            </c:ext>
          </c:extLst>
        </c:ser>
        <c:dLbls>
          <c:showLegendKey val="0"/>
          <c:showVal val="0"/>
          <c:showCatName val="0"/>
          <c:showSerName val="0"/>
          <c:showPercent val="0"/>
          <c:showBubbleSize val="0"/>
        </c:dLbls>
        <c:marker val="1"/>
        <c:smooth val="0"/>
        <c:axId val="293030776"/>
        <c:axId val="293031160"/>
      </c:lineChart>
      <c:dateAx>
        <c:axId val="293030776"/>
        <c:scaling>
          <c:orientation val="minMax"/>
        </c:scaling>
        <c:delete val="1"/>
        <c:axPos val="b"/>
        <c:numFmt formatCode="ge" sourceLinked="1"/>
        <c:majorTickMark val="none"/>
        <c:minorTickMark val="none"/>
        <c:tickLblPos val="none"/>
        <c:crossAx val="293031160"/>
        <c:crosses val="autoZero"/>
        <c:auto val="1"/>
        <c:lblOffset val="100"/>
        <c:baseTimeUnit val="years"/>
      </c:dateAx>
      <c:valAx>
        <c:axId val="29303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03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74.03</c:v>
                </c:pt>
                <c:pt idx="1">
                  <c:v>74.44</c:v>
                </c:pt>
                <c:pt idx="2">
                  <c:v>73.16</c:v>
                </c:pt>
                <c:pt idx="3">
                  <c:v>73.17</c:v>
                </c:pt>
                <c:pt idx="4">
                  <c:v>74.88</c:v>
                </c:pt>
              </c:numCache>
            </c:numRef>
          </c:val>
          <c:extLst xmlns:c16r2="http://schemas.microsoft.com/office/drawing/2015/06/chart">
            <c:ext xmlns:c16="http://schemas.microsoft.com/office/drawing/2014/chart" uri="{C3380CC4-5D6E-409C-BE32-E72D297353CC}">
              <c16:uniqueId val="{00000000-354E-43D5-B814-2401951442B5}"/>
            </c:ext>
          </c:extLst>
        </c:ser>
        <c:dLbls>
          <c:showLegendKey val="0"/>
          <c:showVal val="0"/>
          <c:showCatName val="0"/>
          <c:showSerName val="0"/>
          <c:showPercent val="0"/>
          <c:showBubbleSize val="0"/>
        </c:dLbls>
        <c:gapWidth val="150"/>
        <c:axId val="249735648"/>
        <c:axId val="2932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354E-43D5-B814-2401951442B5}"/>
            </c:ext>
          </c:extLst>
        </c:ser>
        <c:dLbls>
          <c:showLegendKey val="0"/>
          <c:showVal val="0"/>
          <c:showCatName val="0"/>
          <c:showSerName val="0"/>
          <c:showPercent val="0"/>
          <c:showBubbleSize val="0"/>
        </c:dLbls>
        <c:marker val="1"/>
        <c:smooth val="0"/>
        <c:axId val="249735648"/>
        <c:axId val="293263616"/>
      </c:lineChart>
      <c:dateAx>
        <c:axId val="249735648"/>
        <c:scaling>
          <c:orientation val="minMax"/>
        </c:scaling>
        <c:delete val="1"/>
        <c:axPos val="b"/>
        <c:numFmt formatCode="ge" sourceLinked="1"/>
        <c:majorTickMark val="none"/>
        <c:minorTickMark val="none"/>
        <c:tickLblPos val="none"/>
        <c:crossAx val="293263616"/>
        <c:crosses val="autoZero"/>
        <c:auto val="1"/>
        <c:lblOffset val="100"/>
        <c:baseTimeUnit val="years"/>
      </c:dateAx>
      <c:valAx>
        <c:axId val="2932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95.13</c:v>
                </c:pt>
                <c:pt idx="1">
                  <c:v>93.13</c:v>
                </c:pt>
                <c:pt idx="2">
                  <c:v>94.53</c:v>
                </c:pt>
                <c:pt idx="3">
                  <c:v>94.61</c:v>
                </c:pt>
                <c:pt idx="4">
                  <c:v>93.16</c:v>
                </c:pt>
              </c:numCache>
            </c:numRef>
          </c:val>
          <c:extLst xmlns:c16r2="http://schemas.microsoft.com/office/drawing/2015/06/chart">
            <c:ext xmlns:c16="http://schemas.microsoft.com/office/drawing/2014/chart" uri="{C3380CC4-5D6E-409C-BE32-E72D297353CC}">
              <c16:uniqueId val="{00000000-F76B-4B6A-B6A1-F73D01D49A52}"/>
            </c:ext>
          </c:extLst>
        </c:ser>
        <c:dLbls>
          <c:showLegendKey val="0"/>
          <c:showVal val="0"/>
          <c:showCatName val="0"/>
          <c:showSerName val="0"/>
          <c:showPercent val="0"/>
          <c:showBubbleSize val="0"/>
        </c:dLbls>
        <c:gapWidth val="150"/>
        <c:axId val="293264792"/>
        <c:axId val="29326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F76B-4B6A-B6A1-F73D01D49A52}"/>
            </c:ext>
          </c:extLst>
        </c:ser>
        <c:dLbls>
          <c:showLegendKey val="0"/>
          <c:showVal val="0"/>
          <c:showCatName val="0"/>
          <c:showSerName val="0"/>
          <c:showPercent val="0"/>
          <c:showBubbleSize val="0"/>
        </c:dLbls>
        <c:marker val="1"/>
        <c:smooth val="0"/>
        <c:axId val="293264792"/>
        <c:axId val="293265184"/>
      </c:lineChart>
      <c:dateAx>
        <c:axId val="293264792"/>
        <c:scaling>
          <c:orientation val="minMax"/>
        </c:scaling>
        <c:delete val="1"/>
        <c:axPos val="b"/>
        <c:numFmt formatCode="ge" sourceLinked="1"/>
        <c:majorTickMark val="none"/>
        <c:minorTickMark val="none"/>
        <c:tickLblPos val="none"/>
        <c:crossAx val="293265184"/>
        <c:crosses val="autoZero"/>
        <c:auto val="1"/>
        <c:lblOffset val="100"/>
        <c:baseTimeUnit val="years"/>
      </c:dateAx>
      <c:valAx>
        <c:axId val="2932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6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116.36</c:v>
                </c:pt>
                <c:pt idx="1">
                  <c:v>108.09</c:v>
                </c:pt>
                <c:pt idx="2">
                  <c:v>107.88</c:v>
                </c:pt>
                <c:pt idx="3">
                  <c:v>110.15</c:v>
                </c:pt>
                <c:pt idx="4">
                  <c:v>110.01</c:v>
                </c:pt>
              </c:numCache>
            </c:numRef>
          </c:val>
          <c:extLst xmlns:c16r2="http://schemas.microsoft.com/office/drawing/2015/06/chart">
            <c:ext xmlns:c16="http://schemas.microsoft.com/office/drawing/2014/chart" uri="{C3380CC4-5D6E-409C-BE32-E72D297353CC}">
              <c16:uniqueId val="{00000000-0334-4FA6-9061-A19A56242E0D}"/>
            </c:ext>
          </c:extLst>
        </c:ser>
        <c:dLbls>
          <c:showLegendKey val="0"/>
          <c:showVal val="0"/>
          <c:showCatName val="0"/>
          <c:showSerName val="0"/>
          <c:showPercent val="0"/>
          <c:showBubbleSize val="0"/>
        </c:dLbls>
        <c:gapWidth val="150"/>
        <c:axId val="292510112"/>
        <c:axId val="2925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0334-4FA6-9061-A19A56242E0D}"/>
            </c:ext>
          </c:extLst>
        </c:ser>
        <c:dLbls>
          <c:showLegendKey val="0"/>
          <c:showVal val="0"/>
          <c:showCatName val="0"/>
          <c:showSerName val="0"/>
          <c:showPercent val="0"/>
          <c:showBubbleSize val="0"/>
        </c:dLbls>
        <c:marker val="1"/>
        <c:smooth val="0"/>
        <c:axId val="292510112"/>
        <c:axId val="292512544"/>
      </c:lineChart>
      <c:dateAx>
        <c:axId val="292510112"/>
        <c:scaling>
          <c:orientation val="minMax"/>
        </c:scaling>
        <c:delete val="1"/>
        <c:axPos val="b"/>
        <c:numFmt formatCode="ge" sourceLinked="1"/>
        <c:majorTickMark val="none"/>
        <c:minorTickMark val="none"/>
        <c:tickLblPos val="none"/>
        <c:crossAx val="292512544"/>
        <c:crosses val="autoZero"/>
        <c:auto val="1"/>
        <c:lblOffset val="100"/>
        <c:baseTimeUnit val="years"/>
      </c:dateAx>
      <c:valAx>
        <c:axId val="29251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25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27.77</c:v>
                </c:pt>
                <c:pt idx="1">
                  <c:v>43.06</c:v>
                </c:pt>
                <c:pt idx="2">
                  <c:v>43.03</c:v>
                </c:pt>
                <c:pt idx="3">
                  <c:v>43.65</c:v>
                </c:pt>
                <c:pt idx="4">
                  <c:v>43.35</c:v>
                </c:pt>
              </c:numCache>
            </c:numRef>
          </c:val>
          <c:extLst xmlns:c16r2="http://schemas.microsoft.com/office/drawing/2015/06/chart">
            <c:ext xmlns:c16="http://schemas.microsoft.com/office/drawing/2014/chart" uri="{C3380CC4-5D6E-409C-BE32-E72D297353CC}">
              <c16:uniqueId val="{00000000-6492-42B8-94AB-9A7F28E4DCAB}"/>
            </c:ext>
          </c:extLst>
        </c:ser>
        <c:dLbls>
          <c:showLegendKey val="0"/>
          <c:showVal val="0"/>
          <c:showCatName val="0"/>
          <c:showSerName val="0"/>
          <c:showPercent val="0"/>
          <c:showBubbleSize val="0"/>
        </c:dLbls>
        <c:gapWidth val="150"/>
        <c:axId val="292586848"/>
        <c:axId val="2925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6492-42B8-94AB-9A7F28E4DCAB}"/>
            </c:ext>
          </c:extLst>
        </c:ser>
        <c:dLbls>
          <c:showLegendKey val="0"/>
          <c:showVal val="0"/>
          <c:showCatName val="0"/>
          <c:showSerName val="0"/>
          <c:showPercent val="0"/>
          <c:showBubbleSize val="0"/>
        </c:dLbls>
        <c:marker val="1"/>
        <c:smooth val="0"/>
        <c:axId val="292586848"/>
        <c:axId val="292591328"/>
      </c:lineChart>
      <c:dateAx>
        <c:axId val="292586848"/>
        <c:scaling>
          <c:orientation val="minMax"/>
        </c:scaling>
        <c:delete val="1"/>
        <c:axPos val="b"/>
        <c:numFmt formatCode="ge" sourceLinked="1"/>
        <c:majorTickMark val="none"/>
        <c:minorTickMark val="none"/>
        <c:tickLblPos val="none"/>
        <c:crossAx val="292591328"/>
        <c:crosses val="autoZero"/>
        <c:auto val="1"/>
        <c:lblOffset val="100"/>
        <c:baseTimeUnit val="years"/>
      </c:dateAx>
      <c:valAx>
        <c:axId val="2925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14.36</c:v>
                </c:pt>
                <c:pt idx="3" formatCode="#,##0.00;&quot;△&quot;#,##0.00;&quot;-&quot;">
                  <c:v>12.58</c:v>
                </c:pt>
                <c:pt idx="4" formatCode="#,##0.00;&quot;△&quot;#,##0.00;&quot;-&quot;">
                  <c:v>15.75</c:v>
                </c:pt>
              </c:numCache>
            </c:numRef>
          </c:val>
          <c:extLst xmlns:c16r2="http://schemas.microsoft.com/office/drawing/2015/06/chart">
            <c:ext xmlns:c16="http://schemas.microsoft.com/office/drawing/2014/chart" uri="{C3380CC4-5D6E-409C-BE32-E72D297353CC}">
              <c16:uniqueId val="{00000000-7B2D-44FD-AE76-1DF78AC1DFD4}"/>
            </c:ext>
          </c:extLst>
        </c:ser>
        <c:dLbls>
          <c:showLegendKey val="0"/>
          <c:showVal val="0"/>
          <c:showCatName val="0"/>
          <c:showSerName val="0"/>
          <c:showPercent val="0"/>
          <c:showBubbleSize val="0"/>
        </c:dLbls>
        <c:gapWidth val="150"/>
        <c:axId val="292672472"/>
        <c:axId val="24973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7B2D-44FD-AE76-1DF78AC1DFD4}"/>
            </c:ext>
          </c:extLst>
        </c:ser>
        <c:dLbls>
          <c:showLegendKey val="0"/>
          <c:showVal val="0"/>
          <c:showCatName val="0"/>
          <c:showSerName val="0"/>
          <c:showPercent val="0"/>
          <c:showBubbleSize val="0"/>
        </c:dLbls>
        <c:marker val="1"/>
        <c:smooth val="0"/>
        <c:axId val="292672472"/>
        <c:axId val="249734472"/>
      </c:lineChart>
      <c:dateAx>
        <c:axId val="292672472"/>
        <c:scaling>
          <c:orientation val="minMax"/>
        </c:scaling>
        <c:delete val="1"/>
        <c:axPos val="b"/>
        <c:numFmt formatCode="ge" sourceLinked="1"/>
        <c:majorTickMark val="none"/>
        <c:minorTickMark val="none"/>
        <c:tickLblPos val="none"/>
        <c:crossAx val="249734472"/>
        <c:crosses val="autoZero"/>
        <c:auto val="1"/>
        <c:lblOffset val="100"/>
        <c:baseTimeUnit val="years"/>
      </c:dateAx>
      <c:valAx>
        <c:axId val="24973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7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A1-4817-93F5-7B0009C9ABC3}"/>
            </c:ext>
          </c:extLst>
        </c:ser>
        <c:dLbls>
          <c:showLegendKey val="0"/>
          <c:showVal val="0"/>
          <c:showCatName val="0"/>
          <c:showSerName val="0"/>
          <c:showPercent val="0"/>
          <c:showBubbleSize val="0"/>
        </c:dLbls>
        <c:gapWidth val="150"/>
        <c:axId val="249737608"/>
        <c:axId val="29332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F0A1-4817-93F5-7B0009C9ABC3}"/>
            </c:ext>
          </c:extLst>
        </c:ser>
        <c:dLbls>
          <c:showLegendKey val="0"/>
          <c:showVal val="0"/>
          <c:showCatName val="0"/>
          <c:showSerName val="0"/>
          <c:showPercent val="0"/>
          <c:showBubbleSize val="0"/>
        </c:dLbls>
        <c:marker val="1"/>
        <c:smooth val="0"/>
        <c:axId val="249737608"/>
        <c:axId val="293323880"/>
      </c:lineChart>
      <c:dateAx>
        <c:axId val="249737608"/>
        <c:scaling>
          <c:orientation val="minMax"/>
        </c:scaling>
        <c:delete val="1"/>
        <c:axPos val="b"/>
        <c:numFmt formatCode="ge" sourceLinked="1"/>
        <c:majorTickMark val="none"/>
        <c:minorTickMark val="none"/>
        <c:tickLblPos val="none"/>
        <c:crossAx val="293323880"/>
        <c:crosses val="autoZero"/>
        <c:auto val="1"/>
        <c:lblOffset val="100"/>
        <c:baseTimeUnit val="years"/>
      </c:dateAx>
      <c:valAx>
        <c:axId val="293323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7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7736.07</c:v>
                </c:pt>
                <c:pt idx="1">
                  <c:v>1114.1300000000001</c:v>
                </c:pt>
                <c:pt idx="2">
                  <c:v>1004.86</c:v>
                </c:pt>
                <c:pt idx="3">
                  <c:v>948.35</c:v>
                </c:pt>
                <c:pt idx="4">
                  <c:v>873.9</c:v>
                </c:pt>
              </c:numCache>
            </c:numRef>
          </c:val>
          <c:extLst xmlns:c16r2="http://schemas.microsoft.com/office/drawing/2015/06/chart">
            <c:ext xmlns:c16="http://schemas.microsoft.com/office/drawing/2014/chart" uri="{C3380CC4-5D6E-409C-BE32-E72D297353CC}">
              <c16:uniqueId val="{00000000-C10F-440E-BF29-E2D1F1A30757}"/>
            </c:ext>
          </c:extLst>
        </c:ser>
        <c:dLbls>
          <c:showLegendKey val="0"/>
          <c:showVal val="0"/>
          <c:showCatName val="0"/>
          <c:showSerName val="0"/>
          <c:showPercent val="0"/>
          <c:showBubbleSize val="0"/>
        </c:dLbls>
        <c:gapWidth val="150"/>
        <c:axId val="293325056"/>
        <c:axId val="29332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C10F-440E-BF29-E2D1F1A30757}"/>
            </c:ext>
          </c:extLst>
        </c:ser>
        <c:dLbls>
          <c:showLegendKey val="0"/>
          <c:showVal val="0"/>
          <c:showCatName val="0"/>
          <c:showSerName val="0"/>
          <c:showPercent val="0"/>
          <c:showBubbleSize val="0"/>
        </c:dLbls>
        <c:marker val="1"/>
        <c:smooth val="0"/>
        <c:axId val="293325056"/>
        <c:axId val="293325448"/>
      </c:lineChart>
      <c:dateAx>
        <c:axId val="293325056"/>
        <c:scaling>
          <c:orientation val="minMax"/>
        </c:scaling>
        <c:delete val="1"/>
        <c:axPos val="b"/>
        <c:numFmt formatCode="ge" sourceLinked="1"/>
        <c:majorTickMark val="none"/>
        <c:minorTickMark val="none"/>
        <c:tickLblPos val="none"/>
        <c:crossAx val="293325448"/>
        <c:crosses val="autoZero"/>
        <c:auto val="1"/>
        <c:lblOffset val="100"/>
        <c:baseTimeUnit val="years"/>
      </c:dateAx>
      <c:valAx>
        <c:axId val="293325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3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77.41</c:v>
                </c:pt>
                <c:pt idx="1">
                  <c:v>74.510000000000005</c:v>
                </c:pt>
                <c:pt idx="2">
                  <c:v>69.45</c:v>
                </c:pt>
                <c:pt idx="3">
                  <c:v>64.290000000000006</c:v>
                </c:pt>
                <c:pt idx="4">
                  <c:v>58.51</c:v>
                </c:pt>
              </c:numCache>
            </c:numRef>
          </c:val>
          <c:extLst xmlns:c16r2="http://schemas.microsoft.com/office/drawing/2015/06/chart">
            <c:ext xmlns:c16="http://schemas.microsoft.com/office/drawing/2014/chart" uri="{C3380CC4-5D6E-409C-BE32-E72D297353CC}">
              <c16:uniqueId val="{00000000-D6A1-470B-B1FF-FE2B311DD3EF}"/>
            </c:ext>
          </c:extLst>
        </c:ser>
        <c:dLbls>
          <c:showLegendKey val="0"/>
          <c:showVal val="0"/>
          <c:showCatName val="0"/>
          <c:showSerName val="0"/>
          <c:showPercent val="0"/>
          <c:showBubbleSize val="0"/>
        </c:dLbls>
        <c:gapWidth val="150"/>
        <c:axId val="293326624"/>
        <c:axId val="29332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D6A1-470B-B1FF-FE2B311DD3EF}"/>
            </c:ext>
          </c:extLst>
        </c:ser>
        <c:dLbls>
          <c:showLegendKey val="0"/>
          <c:showVal val="0"/>
          <c:showCatName val="0"/>
          <c:showSerName val="0"/>
          <c:showPercent val="0"/>
          <c:showBubbleSize val="0"/>
        </c:dLbls>
        <c:marker val="1"/>
        <c:smooth val="0"/>
        <c:axId val="293326624"/>
        <c:axId val="293327016"/>
      </c:lineChart>
      <c:dateAx>
        <c:axId val="293326624"/>
        <c:scaling>
          <c:orientation val="minMax"/>
        </c:scaling>
        <c:delete val="1"/>
        <c:axPos val="b"/>
        <c:numFmt formatCode="ge" sourceLinked="1"/>
        <c:majorTickMark val="none"/>
        <c:minorTickMark val="none"/>
        <c:tickLblPos val="none"/>
        <c:crossAx val="293327016"/>
        <c:crosses val="autoZero"/>
        <c:auto val="1"/>
        <c:lblOffset val="100"/>
        <c:baseTimeUnit val="years"/>
      </c:dateAx>
      <c:valAx>
        <c:axId val="293327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3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105.72</c:v>
                </c:pt>
                <c:pt idx="1">
                  <c:v>106.18</c:v>
                </c:pt>
                <c:pt idx="2">
                  <c:v>105.16</c:v>
                </c:pt>
                <c:pt idx="3">
                  <c:v>107.89</c:v>
                </c:pt>
                <c:pt idx="4">
                  <c:v>107.75</c:v>
                </c:pt>
              </c:numCache>
            </c:numRef>
          </c:val>
          <c:extLst xmlns:c16r2="http://schemas.microsoft.com/office/drawing/2015/06/chart">
            <c:ext xmlns:c16="http://schemas.microsoft.com/office/drawing/2014/chart" uri="{C3380CC4-5D6E-409C-BE32-E72D297353CC}">
              <c16:uniqueId val="{00000000-2A45-4C0E-9A50-0CBF10874FF3}"/>
            </c:ext>
          </c:extLst>
        </c:ser>
        <c:dLbls>
          <c:showLegendKey val="0"/>
          <c:showVal val="0"/>
          <c:showCatName val="0"/>
          <c:showSerName val="0"/>
          <c:showPercent val="0"/>
          <c:showBubbleSize val="0"/>
        </c:dLbls>
        <c:gapWidth val="150"/>
        <c:axId val="249737216"/>
        <c:axId val="24973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2A45-4C0E-9A50-0CBF10874FF3}"/>
            </c:ext>
          </c:extLst>
        </c:ser>
        <c:dLbls>
          <c:showLegendKey val="0"/>
          <c:showVal val="0"/>
          <c:showCatName val="0"/>
          <c:showSerName val="0"/>
          <c:showPercent val="0"/>
          <c:showBubbleSize val="0"/>
        </c:dLbls>
        <c:marker val="1"/>
        <c:smooth val="0"/>
        <c:axId val="249737216"/>
        <c:axId val="249736824"/>
      </c:lineChart>
      <c:dateAx>
        <c:axId val="249737216"/>
        <c:scaling>
          <c:orientation val="minMax"/>
        </c:scaling>
        <c:delete val="1"/>
        <c:axPos val="b"/>
        <c:numFmt formatCode="ge" sourceLinked="1"/>
        <c:majorTickMark val="none"/>
        <c:minorTickMark val="none"/>
        <c:tickLblPos val="none"/>
        <c:crossAx val="249736824"/>
        <c:crosses val="autoZero"/>
        <c:auto val="1"/>
        <c:lblOffset val="100"/>
        <c:baseTimeUnit val="years"/>
      </c:dateAx>
      <c:valAx>
        <c:axId val="24973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184.85</c:v>
                </c:pt>
                <c:pt idx="1">
                  <c:v>181.87</c:v>
                </c:pt>
                <c:pt idx="2">
                  <c:v>183.24</c:v>
                </c:pt>
                <c:pt idx="3">
                  <c:v>178.5</c:v>
                </c:pt>
                <c:pt idx="4">
                  <c:v>178.39</c:v>
                </c:pt>
              </c:numCache>
            </c:numRef>
          </c:val>
          <c:extLst xmlns:c16r2="http://schemas.microsoft.com/office/drawing/2015/06/chart">
            <c:ext xmlns:c16="http://schemas.microsoft.com/office/drawing/2014/chart" uri="{C3380CC4-5D6E-409C-BE32-E72D297353CC}">
              <c16:uniqueId val="{00000000-AF24-4E0B-95BF-4A06043B7CEC}"/>
            </c:ext>
          </c:extLst>
        </c:ser>
        <c:dLbls>
          <c:showLegendKey val="0"/>
          <c:showVal val="0"/>
          <c:showCatName val="0"/>
          <c:showSerName val="0"/>
          <c:showPercent val="0"/>
          <c:showBubbleSize val="0"/>
        </c:dLbls>
        <c:gapWidth val="150"/>
        <c:axId val="293370768"/>
        <c:axId val="29337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AF24-4E0B-95BF-4A06043B7CEC}"/>
            </c:ext>
          </c:extLst>
        </c:ser>
        <c:dLbls>
          <c:showLegendKey val="0"/>
          <c:showVal val="0"/>
          <c:showCatName val="0"/>
          <c:showSerName val="0"/>
          <c:showPercent val="0"/>
          <c:showBubbleSize val="0"/>
        </c:dLbls>
        <c:marker val="1"/>
        <c:smooth val="0"/>
        <c:axId val="293370768"/>
        <c:axId val="293371160"/>
      </c:lineChart>
      <c:dateAx>
        <c:axId val="293370768"/>
        <c:scaling>
          <c:orientation val="minMax"/>
        </c:scaling>
        <c:delete val="1"/>
        <c:axPos val="b"/>
        <c:numFmt formatCode="ge" sourceLinked="1"/>
        <c:majorTickMark val="none"/>
        <c:minorTickMark val="none"/>
        <c:tickLblPos val="none"/>
        <c:crossAx val="293371160"/>
        <c:crosses val="autoZero"/>
        <c:auto val="1"/>
        <c:lblOffset val="100"/>
        <c:baseTimeUnit val="years"/>
      </c:dateAx>
      <c:valAx>
        <c:axId val="29337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37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伊奈町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44699</v>
      </c>
      <c r="AM8" s="70"/>
      <c r="AN8" s="70"/>
      <c r="AO8" s="70"/>
      <c r="AP8" s="70"/>
      <c r="AQ8" s="70"/>
      <c r="AR8" s="70"/>
      <c r="AS8" s="70"/>
      <c r="AT8" s="66">
        <f>データ!$S$6</f>
        <v>14.79</v>
      </c>
      <c r="AU8" s="67"/>
      <c r="AV8" s="67"/>
      <c r="AW8" s="67"/>
      <c r="AX8" s="67"/>
      <c r="AY8" s="67"/>
      <c r="AZ8" s="67"/>
      <c r="BA8" s="67"/>
      <c r="BB8" s="69">
        <f>データ!$T$6</f>
        <v>3022.24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92.76</v>
      </c>
      <c r="J10" s="67"/>
      <c r="K10" s="67"/>
      <c r="L10" s="67"/>
      <c r="M10" s="67"/>
      <c r="N10" s="67"/>
      <c r="O10" s="68"/>
      <c r="P10" s="69">
        <f>データ!$P$6</f>
        <v>99.8</v>
      </c>
      <c r="Q10" s="69"/>
      <c r="R10" s="69"/>
      <c r="S10" s="69"/>
      <c r="T10" s="69"/>
      <c r="U10" s="69"/>
      <c r="V10" s="69"/>
      <c r="W10" s="70">
        <f>データ!$Q$6</f>
        <v>2916</v>
      </c>
      <c r="X10" s="70"/>
      <c r="Y10" s="70"/>
      <c r="Z10" s="70"/>
      <c r="AA10" s="70"/>
      <c r="AB10" s="70"/>
      <c r="AC10" s="70"/>
      <c r="AD10" s="2"/>
      <c r="AE10" s="2"/>
      <c r="AF10" s="2"/>
      <c r="AG10" s="2"/>
      <c r="AH10" s="4"/>
      <c r="AI10" s="4"/>
      <c r="AJ10" s="4"/>
      <c r="AK10" s="4"/>
      <c r="AL10" s="70">
        <f>データ!$U$6</f>
        <v>44628</v>
      </c>
      <c r="AM10" s="70"/>
      <c r="AN10" s="70"/>
      <c r="AO10" s="70"/>
      <c r="AP10" s="70"/>
      <c r="AQ10" s="70"/>
      <c r="AR10" s="70"/>
      <c r="AS10" s="70"/>
      <c r="AT10" s="66">
        <f>データ!$V$6</f>
        <v>14.79</v>
      </c>
      <c r="AU10" s="67"/>
      <c r="AV10" s="67"/>
      <c r="AW10" s="67"/>
      <c r="AX10" s="67"/>
      <c r="AY10" s="67"/>
      <c r="AZ10" s="67"/>
      <c r="BA10" s="67"/>
      <c r="BB10" s="69">
        <f>データ!$W$6</f>
        <v>3017.44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cxcYayIm7kPKmSd21Scb7iF/og0RIQWOiOqTT/lxgI63CGunEbjArBB+3GpqYyVff90IluBNTtlfclDFq+VKA==" saltValue="sZqiizWPTvgl2z5VLAyHr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113018</v>
      </c>
      <c r="D6" s="33">
        <f t="shared" si="3"/>
        <v>46</v>
      </c>
      <c r="E6" s="33">
        <f t="shared" si="3"/>
        <v>1</v>
      </c>
      <c r="F6" s="33">
        <f t="shared" si="3"/>
        <v>0</v>
      </c>
      <c r="G6" s="33">
        <f t="shared" si="3"/>
        <v>1</v>
      </c>
      <c r="H6" s="33" t="str">
        <f t="shared" si="3"/>
        <v>埼玉県　伊奈町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92.76</v>
      </c>
      <c r="P6" s="34">
        <f t="shared" si="3"/>
        <v>99.8</v>
      </c>
      <c r="Q6" s="34">
        <f t="shared" si="3"/>
        <v>2916</v>
      </c>
      <c r="R6" s="34">
        <f t="shared" si="3"/>
        <v>44699</v>
      </c>
      <c r="S6" s="34">
        <f t="shared" si="3"/>
        <v>14.79</v>
      </c>
      <c r="T6" s="34">
        <f t="shared" si="3"/>
        <v>3022.24</v>
      </c>
      <c r="U6" s="34">
        <f t="shared" si="3"/>
        <v>44628</v>
      </c>
      <c r="V6" s="34">
        <f t="shared" si="3"/>
        <v>14.79</v>
      </c>
      <c r="W6" s="34">
        <f t="shared" si="3"/>
        <v>3017.44</v>
      </c>
      <c r="X6" s="35">
        <f>IF(X7="",NA(),X7)</f>
        <v>116.36</v>
      </c>
      <c r="Y6" s="35">
        <f t="shared" ref="Y6:AG6" si="4">IF(Y7="",NA(),Y7)</f>
        <v>108.09</v>
      </c>
      <c r="Z6" s="35">
        <f t="shared" si="4"/>
        <v>107.88</v>
      </c>
      <c r="AA6" s="35">
        <f t="shared" si="4"/>
        <v>110.15</v>
      </c>
      <c r="AB6" s="35">
        <f t="shared" si="4"/>
        <v>110.01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7736.07</v>
      </c>
      <c r="AU6" s="35">
        <f t="shared" ref="AU6:BC6" si="6">IF(AU7="",NA(),AU7)</f>
        <v>1114.1300000000001</v>
      </c>
      <c r="AV6" s="35">
        <f t="shared" si="6"/>
        <v>1004.86</v>
      </c>
      <c r="AW6" s="35">
        <f t="shared" si="6"/>
        <v>948.35</v>
      </c>
      <c r="AX6" s="35">
        <f t="shared" si="6"/>
        <v>873.9</v>
      </c>
      <c r="AY6" s="35">
        <f t="shared" si="6"/>
        <v>909.68</v>
      </c>
      <c r="AZ6" s="35">
        <f t="shared" si="6"/>
        <v>382.09</v>
      </c>
      <c r="BA6" s="35">
        <f t="shared" si="6"/>
        <v>371.31</v>
      </c>
      <c r="BB6" s="35">
        <f t="shared" si="6"/>
        <v>377.63</v>
      </c>
      <c r="BC6" s="35">
        <f t="shared" si="6"/>
        <v>357.34</v>
      </c>
      <c r="BD6" s="34" t="str">
        <f>IF(BD7="","",IF(BD7="-","【-】","【"&amp;SUBSTITUTE(TEXT(BD7,"#,##0.00"),"-","△")&amp;"】"))</f>
        <v>【264.34】</v>
      </c>
      <c r="BE6" s="35">
        <f>IF(BE7="",NA(),BE7)</f>
        <v>77.41</v>
      </c>
      <c r="BF6" s="35">
        <f t="shared" ref="BF6:BN6" si="7">IF(BF7="",NA(),BF7)</f>
        <v>74.510000000000005</v>
      </c>
      <c r="BG6" s="35">
        <f t="shared" si="7"/>
        <v>69.45</v>
      </c>
      <c r="BH6" s="35">
        <f t="shared" si="7"/>
        <v>64.290000000000006</v>
      </c>
      <c r="BI6" s="35">
        <f t="shared" si="7"/>
        <v>58.51</v>
      </c>
      <c r="BJ6" s="35">
        <f t="shared" si="7"/>
        <v>382.65</v>
      </c>
      <c r="BK6" s="35">
        <f t="shared" si="7"/>
        <v>385.06</v>
      </c>
      <c r="BL6" s="35">
        <f t="shared" si="7"/>
        <v>373.09</v>
      </c>
      <c r="BM6" s="35">
        <f t="shared" si="7"/>
        <v>364.71</v>
      </c>
      <c r="BN6" s="35">
        <f t="shared" si="7"/>
        <v>373.69</v>
      </c>
      <c r="BO6" s="34" t="str">
        <f>IF(BO7="","",IF(BO7="-","【-】","【"&amp;SUBSTITUTE(TEXT(BO7,"#,##0.00"),"-","△")&amp;"】"))</f>
        <v>【274.27】</v>
      </c>
      <c r="BP6" s="35">
        <f>IF(BP7="",NA(),BP7)</f>
        <v>105.72</v>
      </c>
      <c r="BQ6" s="35">
        <f t="shared" ref="BQ6:BY6" si="8">IF(BQ7="",NA(),BQ7)</f>
        <v>106.18</v>
      </c>
      <c r="BR6" s="35">
        <f t="shared" si="8"/>
        <v>105.16</v>
      </c>
      <c r="BS6" s="35">
        <f t="shared" si="8"/>
        <v>107.89</v>
      </c>
      <c r="BT6" s="35">
        <f t="shared" si="8"/>
        <v>107.75</v>
      </c>
      <c r="BU6" s="35">
        <f t="shared" si="8"/>
        <v>96.1</v>
      </c>
      <c r="BV6" s="35">
        <f t="shared" si="8"/>
        <v>99.07</v>
      </c>
      <c r="BW6" s="35">
        <f t="shared" si="8"/>
        <v>99.99</v>
      </c>
      <c r="BX6" s="35">
        <f t="shared" si="8"/>
        <v>100.65</v>
      </c>
      <c r="BY6" s="35">
        <f t="shared" si="8"/>
        <v>99.87</v>
      </c>
      <c r="BZ6" s="34" t="str">
        <f>IF(BZ7="","",IF(BZ7="-","【-】","【"&amp;SUBSTITUTE(TEXT(BZ7,"#,##0.00"),"-","△")&amp;"】"))</f>
        <v>【104.36】</v>
      </c>
      <c r="CA6" s="35">
        <f>IF(CA7="",NA(),CA7)</f>
        <v>184.85</v>
      </c>
      <c r="CB6" s="35">
        <f t="shared" ref="CB6:CJ6" si="9">IF(CB7="",NA(),CB7)</f>
        <v>181.87</v>
      </c>
      <c r="CC6" s="35">
        <f t="shared" si="9"/>
        <v>183.24</v>
      </c>
      <c r="CD6" s="35">
        <f t="shared" si="9"/>
        <v>178.5</v>
      </c>
      <c r="CE6" s="35">
        <f t="shared" si="9"/>
        <v>178.39</v>
      </c>
      <c r="CF6" s="35">
        <f t="shared" si="9"/>
        <v>178.39</v>
      </c>
      <c r="CG6" s="35">
        <f t="shared" si="9"/>
        <v>173.03</v>
      </c>
      <c r="CH6" s="35">
        <f t="shared" si="9"/>
        <v>171.15</v>
      </c>
      <c r="CI6" s="35">
        <f t="shared" si="9"/>
        <v>170.19</v>
      </c>
      <c r="CJ6" s="35">
        <f t="shared" si="9"/>
        <v>171.81</v>
      </c>
      <c r="CK6" s="34" t="str">
        <f>IF(CK7="","",IF(CK7="-","【-】","【"&amp;SUBSTITUTE(TEXT(CK7,"#,##0.00"),"-","△")&amp;"】"))</f>
        <v>【165.71】</v>
      </c>
      <c r="CL6" s="35">
        <f>IF(CL7="",NA(),CL7)</f>
        <v>74.03</v>
      </c>
      <c r="CM6" s="35">
        <f t="shared" ref="CM6:CU6" si="10">IF(CM7="",NA(),CM7)</f>
        <v>74.44</v>
      </c>
      <c r="CN6" s="35">
        <f t="shared" si="10"/>
        <v>73.16</v>
      </c>
      <c r="CO6" s="35">
        <f t="shared" si="10"/>
        <v>73.17</v>
      </c>
      <c r="CP6" s="35">
        <f t="shared" si="10"/>
        <v>74.88</v>
      </c>
      <c r="CQ6" s="35">
        <f t="shared" si="10"/>
        <v>59.23</v>
      </c>
      <c r="CR6" s="35">
        <f t="shared" si="10"/>
        <v>58.58</v>
      </c>
      <c r="CS6" s="35">
        <f t="shared" si="10"/>
        <v>58.53</v>
      </c>
      <c r="CT6" s="35">
        <f t="shared" si="10"/>
        <v>59.01</v>
      </c>
      <c r="CU6" s="35">
        <f t="shared" si="10"/>
        <v>60.03</v>
      </c>
      <c r="CV6" s="34" t="str">
        <f>IF(CV7="","",IF(CV7="-","【-】","【"&amp;SUBSTITUTE(TEXT(CV7,"#,##0.00"),"-","△")&amp;"】"))</f>
        <v>【60.41】</v>
      </c>
      <c r="CW6" s="35">
        <f>IF(CW7="",NA(),CW7)</f>
        <v>95.13</v>
      </c>
      <c r="CX6" s="35">
        <f t="shared" ref="CX6:DF6" si="11">IF(CX7="",NA(),CX7)</f>
        <v>93.13</v>
      </c>
      <c r="CY6" s="35">
        <f t="shared" si="11"/>
        <v>94.53</v>
      </c>
      <c r="CZ6" s="35">
        <f t="shared" si="11"/>
        <v>94.61</v>
      </c>
      <c r="DA6" s="35">
        <f t="shared" si="11"/>
        <v>93.16</v>
      </c>
      <c r="DB6" s="35">
        <f t="shared" si="11"/>
        <v>85.53</v>
      </c>
      <c r="DC6" s="35">
        <f t="shared" si="11"/>
        <v>85.23</v>
      </c>
      <c r="DD6" s="35">
        <f t="shared" si="11"/>
        <v>85.26</v>
      </c>
      <c r="DE6" s="35">
        <f t="shared" si="11"/>
        <v>85.37</v>
      </c>
      <c r="DF6" s="35">
        <f t="shared" si="11"/>
        <v>84.81</v>
      </c>
      <c r="DG6" s="34" t="str">
        <f>IF(DG7="","",IF(DG7="-","【-】","【"&amp;SUBSTITUTE(TEXT(DG7,"#,##0.00"),"-","△")&amp;"】"))</f>
        <v>【89.93】</v>
      </c>
      <c r="DH6" s="35">
        <f>IF(DH7="",NA(),DH7)</f>
        <v>27.77</v>
      </c>
      <c r="DI6" s="35">
        <f t="shared" ref="DI6:DQ6" si="12">IF(DI7="",NA(),DI7)</f>
        <v>43.06</v>
      </c>
      <c r="DJ6" s="35">
        <f t="shared" si="12"/>
        <v>43.03</v>
      </c>
      <c r="DK6" s="35">
        <f t="shared" si="12"/>
        <v>43.65</v>
      </c>
      <c r="DL6" s="35">
        <f t="shared" si="12"/>
        <v>43.35</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5">
        <f t="shared" si="13"/>
        <v>14.36</v>
      </c>
      <c r="DV6" s="35">
        <f t="shared" si="13"/>
        <v>12.58</v>
      </c>
      <c r="DW6" s="35">
        <f t="shared" si="13"/>
        <v>15.75</v>
      </c>
      <c r="DX6" s="35">
        <f t="shared" si="13"/>
        <v>8.39</v>
      </c>
      <c r="DY6" s="35">
        <f t="shared" si="13"/>
        <v>10.09</v>
      </c>
      <c r="DZ6" s="35">
        <f t="shared" si="13"/>
        <v>10.54</v>
      </c>
      <c r="EA6" s="35">
        <f t="shared" si="13"/>
        <v>12.03</v>
      </c>
      <c r="EB6" s="35">
        <f t="shared" si="13"/>
        <v>12.19</v>
      </c>
      <c r="EC6" s="34" t="str">
        <f>IF(EC7="","",IF(EC7="-","【-】","【"&amp;SUBSTITUTE(TEXT(EC7,"#,##0.00"),"-","△")&amp;"】"))</f>
        <v>【15.89】</v>
      </c>
      <c r="ED6" s="35">
        <f>IF(ED7="",NA(),ED7)</f>
        <v>1.72</v>
      </c>
      <c r="EE6" s="35">
        <f t="shared" ref="EE6:EM6" si="14">IF(EE7="",NA(),EE7)</f>
        <v>2.5099999999999998</v>
      </c>
      <c r="EF6" s="35">
        <f t="shared" si="14"/>
        <v>2.12</v>
      </c>
      <c r="EG6" s="35">
        <f t="shared" si="14"/>
        <v>1.93</v>
      </c>
      <c r="EH6" s="35">
        <f t="shared" si="14"/>
        <v>0.04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113018</v>
      </c>
      <c r="D7" s="37">
        <v>46</v>
      </c>
      <c r="E7" s="37">
        <v>1</v>
      </c>
      <c r="F7" s="37">
        <v>0</v>
      </c>
      <c r="G7" s="37">
        <v>1</v>
      </c>
      <c r="H7" s="37" t="s">
        <v>105</v>
      </c>
      <c r="I7" s="37" t="s">
        <v>106</v>
      </c>
      <c r="J7" s="37" t="s">
        <v>107</v>
      </c>
      <c r="K7" s="37" t="s">
        <v>108</v>
      </c>
      <c r="L7" s="37" t="s">
        <v>109</v>
      </c>
      <c r="M7" s="37" t="s">
        <v>110</v>
      </c>
      <c r="N7" s="38" t="s">
        <v>111</v>
      </c>
      <c r="O7" s="38">
        <v>92.76</v>
      </c>
      <c r="P7" s="38">
        <v>99.8</v>
      </c>
      <c r="Q7" s="38">
        <v>2916</v>
      </c>
      <c r="R7" s="38">
        <v>44699</v>
      </c>
      <c r="S7" s="38">
        <v>14.79</v>
      </c>
      <c r="T7" s="38">
        <v>3022.24</v>
      </c>
      <c r="U7" s="38">
        <v>44628</v>
      </c>
      <c r="V7" s="38">
        <v>14.79</v>
      </c>
      <c r="W7" s="38">
        <v>3017.44</v>
      </c>
      <c r="X7" s="38">
        <v>116.36</v>
      </c>
      <c r="Y7" s="38">
        <v>108.09</v>
      </c>
      <c r="Z7" s="38">
        <v>107.88</v>
      </c>
      <c r="AA7" s="38">
        <v>110.15</v>
      </c>
      <c r="AB7" s="38">
        <v>110.01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7736.07</v>
      </c>
      <c r="AU7" s="38">
        <v>1114.1300000000001</v>
      </c>
      <c r="AV7" s="38">
        <v>1004.86</v>
      </c>
      <c r="AW7" s="38">
        <v>948.35</v>
      </c>
      <c r="AX7" s="38">
        <v>873.9</v>
      </c>
      <c r="AY7" s="38">
        <v>909.68</v>
      </c>
      <c r="AZ7" s="38">
        <v>382.09</v>
      </c>
      <c r="BA7" s="38">
        <v>371.31</v>
      </c>
      <c r="BB7" s="38">
        <v>377.63</v>
      </c>
      <c r="BC7" s="38">
        <v>357.34</v>
      </c>
      <c r="BD7" s="38">
        <v>264.33999999999997</v>
      </c>
      <c r="BE7" s="38">
        <v>77.41</v>
      </c>
      <c r="BF7" s="38">
        <v>74.510000000000005</v>
      </c>
      <c r="BG7" s="38">
        <v>69.45</v>
      </c>
      <c r="BH7" s="38">
        <v>64.290000000000006</v>
      </c>
      <c r="BI7" s="38">
        <v>58.51</v>
      </c>
      <c r="BJ7" s="38">
        <v>382.65</v>
      </c>
      <c r="BK7" s="38">
        <v>385.06</v>
      </c>
      <c r="BL7" s="38">
        <v>373.09</v>
      </c>
      <c r="BM7" s="38">
        <v>364.71</v>
      </c>
      <c r="BN7" s="38">
        <v>373.69</v>
      </c>
      <c r="BO7" s="38">
        <v>274.27</v>
      </c>
      <c r="BP7" s="38">
        <v>105.72</v>
      </c>
      <c r="BQ7" s="38">
        <v>106.18</v>
      </c>
      <c r="BR7" s="38">
        <v>105.16</v>
      </c>
      <c r="BS7" s="38">
        <v>107.89</v>
      </c>
      <c r="BT7" s="38">
        <v>107.75</v>
      </c>
      <c r="BU7" s="38">
        <v>96.1</v>
      </c>
      <c r="BV7" s="38">
        <v>99.07</v>
      </c>
      <c r="BW7" s="38">
        <v>99.99</v>
      </c>
      <c r="BX7" s="38">
        <v>100.65</v>
      </c>
      <c r="BY7" s="38">
        <v>99.87</v>
      </c>
      <c r="BZ7" s="38">
        <v>104.36</v>
      </c>
      <c r="CA7" s="38">
        <v>184.85</v>
      </c>
      <c r="CB7" s="38">
        <v>181.87</v>
      </c>
      <c r="CC7" s="38">
        <v>183.24</v>
      </c>
      <c r="CD7" s="38">
        <v>178.5</v>
      </c>
      <c r="CE7" s="38">
        <v>178.39</v>
      </c>
      <c r="CF7" s="38">
        <v>178.39</v>
      </c>
      <c r="CG7" s="38">
        <v>173.03</v>
      </c>
      <c r="CH7" s="38">
        <v>171.15</v>
      </c>
      <c r="CI7" s="38">
        <v>170.19</v>
      </c>
      <c r="CJ7" s="38">
        <v>171.81</v>
      </c>
      <c r="CK7" s="38">
        <v>165.71</v>
      </c>
      <c r="CL7" s="38">
        <v>74.03</v>
      </c>
      <c r="CM7" s="38">
        <v>74.44</v>
      </c>
      <c r="CN7" s="38">
        <v>73.16</v>
      </c>
      <c r="CO7" s="38">
        <v>73.17</v>
      </c>
      <c r="CP7" s="38">
        <v>74.88</v>
      </c>
      <c r="CQ7" s="38">
        <v>59.23</v>
      </c>
      <c r="CR7" s="38">
        <v>58.58</v>
      </c>
      <c r="CS7" s="38">
        <v>58.53</v>
      </c>
      <c r="CT7" s="38">
        <v>59.01</v>
      </c>
      <c r="CU7" s="38">
        <v>60.03</v>
      </c>
      <c r="CV7" s="38">
        <v>60.41</v>
      </c>
      <c r="CW7" s="38">
        <v>95.13</v>
      </c>
      <c r="CX7" s="38">
        <v>93.13</v>
      </c>
      <c r="CY7" s="38">
        <v>94.53</v>
      </c>
      <c r="CZ7" s="38">
        <v>94.61</v>
      </c>
      <c r="DA7" s="38">
        <v>93.16</v>
      </c>
      <c r="DB7" s="38">
        <v>85.53</v>
      </c>
      <c r="DC7" s="38">
        <v>85.23</v>
      </c>
      <c r="DD7" s="38">
        <v>85.26</v>
      </c>
      <c r="DE7" s="38">
        <v>85.37</v>
      </c>
      <c r="DF7" s="38">
        <v>84.81</v>
      </c>
      <c r="DG7" s="38">
        <v>89.93</v>
      </c>
      <c r="DH7" s="38">
        <v>27.77</v>
      </c>
      <c r="DI7" s="38">
        <v>43.06</v>
      </c>
      <c r="DJ7" s="38">
        <v>43.03</v>
      </c>
      <c r="DK7" s="38">
        <v>43.65</v>
      </c>
      <c r="DL7" s="38">
        <v>43.35</v>
      </c>
      <c r="DM7" s="38">
        <v>37.340000000000003</v>
      </c>
      <c r="DN7" s="38">
        <v>44.31</v>
      </c>
      <c r="DO7" s="38">
        <v>45.75</v>
      </c>
      <c r="DP7" s="38">
        <v>46.9</v>
      </c>
      <c r="DQ7" s="38">
        <v>47.28</v>
      </c>
      <c r="DR7" s="38">
        <v>48.12</v>
      </c>
      <c r="DS7" s="38">
        <v>0</v>
      </c>
      <c r="DT7" s="38">
        <v>0</v>
      </c>
      <c r="DU7" s="38">
        <v>14.36</v>
      </c>
      <c r="DV7" s="38">
        <v>12.58</v>
      </c>
      <c r="DW7" s="38">
        <v>15.75</v>
      </c>
      <c r="DX7" s="38">
        <v>8.39</v>
      </c>
      <c r="DY7" s="38">
        <v>10.09</v>
      </c>
      <c r="DZ7" s="38">
        <v>10.54</v>
      </c>
      <c r="EA7" s="38">
        <v>12.03</v>
      </c>
      <c r="EB7" s="38">
        <v>12.19</v>
      </c>
      <c r="EC7" s="38">
        <v>15.89</v>
      </c>
      <c r="ED7" s="38">
        <v>1.72</v>
      </c>
      <c r="EE7" s="38">
        <v>2.5099999999999998</v>
      </c>
      <c r="EF7" s="38">
        <v>2.12</v>
      </c>
      <c r="EG7" s="38">
        <v>1.93</v>
      </c>
      <c r="EH7" s="38">
        <v>0.04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2019-02-01T04:13:35Z</cp:lastPrinted>
  <dcterms:created xsi:type="dcterms:W3CDTF">2018-12-03T08:29:01Z</dcterms:created>
  <dcterms:modified xsi:type="dcterms:W3CDTF">2019-02-04T03:31:10Z</dcterms:modified>
  <cp:category/>
</cp:coreProperties>
</file>