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40314 通知・様式 最終発出■\set_HP掲載用■\支援ツール\"/>
    </mc:Choice>
  </mc:AlternateContent>
  <xr:revisionPtr revIDLastSave="0" documentId="13_ncr:1_{F35C4127-6CC0-4B12-9C49-88B2F4EF50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<sst xmlns="http://schemas.openxmlformats.org/spreadsheetml/2006/main" count="421" uniqueCount="174">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</sst>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omments" Target="../comments1.xml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1.xml" />
  <Relationship Id="rId13" Type="http://schemas.openxmlformats.org/officeDocument/2006/relationships/ctrlProp" Target="../ctrlProps/ctrlProp26.xml" />
  <Relationship Id="rId18" Type="http://schemas.openxmlformats.org/officeDocument/2006/relationships/ctrlProp" Target="../ctrlProps/ctrlProp31.xml" />
  <Relationship Id="rId3" Type="http://schemas.openxmlformats.org/officeDocument/2006/relationships/vmlDrawing" Target="../drawings/vmlDrawing2.vml" />
  <Relationship Id="rId7" Type="http://schemas.openxmlformats.org/officeDocument/2006/relationships/ctrlProp" Target="../ctrlProps/ctrlProp20.xml" />
  <Relationship Id="rId12" Type="http://schemas.openxmlformats.org/officeDocument/2006/relationships/ctrlProp" Target="../ctrlProps/ctrlProp25.xml" />
  <Relationship Id="rId17" Type="http://schemas.openxmlformats.org/officeDocument/2006/relationships/ctrlProp" Target="../ctrlProps/ctrlProp30.xml" />
  <Relationship Id="rId2" Type="http://schemas.openxmlformats.org/officeDocument/2006/relationships/drawing" Target="../drawings/drawing2.xml" />
  <Relationship Id="rId16" Type="http://schemas.openxmlformats.org/officeDocument/2006/relationships/ctrlProp" Target="../ctrlProps/ctrlProp29.xml" />
  <Relationship Id="rId20" Type="http://schemas.openxmlformats.org/officeDocument/2006/relationships/comments" Target="../comments2.xml" />
  <Relationship Id="rId6" Type="http://schemas.openxmlformats.org/officeDocument/2006/relationships/ctrlProp" Target="../ctrlProps/ctrlProp19.xml" />
  <Relationship Id="rId11" Type="http://schemas.openxmlformats.org/officeDocument/2006/relationships/ctrlProp" Target="../ctrlProps/ctrlProp24.xml" />
  <Relationship Id="rId5" Type="http://schemas.openxmlformats.org/officeDocument/2006/relationships/ctrlProp" Target="../ctrlProps/ctrlProp18.xml" />
  <Relationship Id="rId15" Type="http://schemas.openxmlformats.org/officeDocument/2006/relationships/ctrlProp" Target="../ctrlProps/ctrlProp28.xml" />
  <Relationship Id="rId10" Type="http://schemas.openxmlformats.org/officeDocument/2006/relationships/ctrlProp" Target="../ctrlProps/ctrlProp23.xml" />
  <Relationship Id="rId19" Type="http://schemas.openxmlformats.org/officeDocument/2006/relationships/ctrlProp" Target="../ctrlProps/ctrlProp32.xml" />
  <Relationship Id="rId4" Type="http://schemas.openxmlformats.org/officeDocument/2006/relationships/ctrlProp" Target="../ctrlProps/ctrlProp17.xml" />
  <Relationship Id="rId9" Type="http://schemas.openxmlformats.org/officeDocument/2006/relationships/ctrlProp" Target="../ctrlProps/ctrlProp22.xml" />
  <Relationship Id="rId14" Type="http://schemas.openxmlformats.org/officeDocument/2006/relationships/ctrlProp" Target="../ctrlProps/ctrlProp27.x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/>
      <c r="C7" s="227"/>
      <c r="D7" s="227"/>
      <c r="E7" s="227"/>
      <c r="F7" s="227"/>
      <c r="G7" s="227"/>
      <c r="H7" s="227"/>
      <c r="I7" s="227"/>
      <c r="J7" s="228"/>
      <c r="K7" s="155"/>
      <c r="L7" s="155"/>
      <c r="M7" s="155"/>
      <c r="N7" s="155"/>
      <c r="O7" s="156"/>
      <c r="P7" s="159"/>
      <c r="Q7" s="160"/>
      <c r="R7" s="160"/>
      <c r="S7" s="160"/>
      <c r="T7" s="161"/>
      <c r="U7" s="165"/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 t="str">
        <f>IFERROR(VLOOKUP(B7,【参考】数式用!$A$5:$J$27,MATCH(K7,【参考】数式用!$B$4:$J$4,0)+1,0),"")</f>
        <v/>
      </c>
      <c r="L9" s="214"/>
      <c r="M9" s="214"/>
      <c r="N9" s="214"/>
      <c r="O9" s="215"/>
      <c r="P9" s="213" t="str">
        <f>IFERROR(VLOOKUP(B7,【参考】数式用!$A$5:$J$27,MATCH(P7,【参考】数式用!$B$4:$J$4,0)+1,0),"")</f>
        <v/>
      </c>
      <c r="Q9" s="214"/>
      <c r="R9" s="214"/>
      <c r="S9" s="214"/>
      <c r="T9" s="215"/>
      <c r="U9" s="216" t="str">
        <f>IFERROR(VLOOKUP(B7,【参考】数式用!$A$5:$J$27,MATCH(U7,【参考】数式用!$B$4:$J$4,0)+1,0),"")</f>
        <v/>
      </c>
      <c r="V9" s="214"/>
      <c r="W9" s="214"/>
      <c r="X9" s="214"/>
      <c r="Y9" s="215"/>
      <c r="Z9" s="206">
        <f>SUM(K9,P9,U9)</f>
        <v>0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/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/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/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3" t="str">
        <f>IF(OR(B13="新加算Ⅰ",B13="新加算Ⅱ",B13="新加算Ⅲ",B13="新加算Ⅴ(１)",B13="新加算Ⅴ(３)",B13="新加算Ⅴ(８)"),"○","")</f>
        <v/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 t="str">
        <f>IFERROR(VLOOKUP(B7,【参考】数式用!$A$5:$AB$27,MATCH(B13,【参考】数式用!$B$4:$AB$4,0)+1,FALSE),"")</f>
        <v/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/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/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3" t="str">
        <f>IF(OR(B18="新加算Ⅰ",B18="新加算Ⅱ",B18="新加算Ⅲ",B18="新加算Ⅴ(１)",B18="新加算Ⅴ(３)",B18="新加算Ⅴ(８)"),"○","")</f>
        <v/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 t="str">
        <f>IFERROR(VLOOKUP(B7,【参考】数式用!$A$5:$AB$27,MATCH(B18,【参考】数式用!$B$4:$AB$4,0)+1,FALSE),"")</f>
        <v/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/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/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/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 t="str">
        <f>IFERROR(VLOOKUP(B7,【参考】数式用!$A$5:$AB$27,MATCH(B23,【参考】数式用!$B$4:$AB$4,0)+1,FALSE),"")</f>
        <v/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/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 t="s">
        <v>16</v>
      </c>
      <c r="C7" s="227"/>
      <c r="D7" s="227"/>
      <c r="E7" s="227"/>
      <c r="F7" s="227"/>
      <c r="G7" s="227"/>
      <c r="H7" s="227"/>
      <c r="I7" s="227"/>
      <c r="J7" s="228"/>
      <c r="K7" s="155" t="s">
        <v>21</v>
      </c>
      <c r="L7" s="155"/>
      <c r="M7" s="155"/>
      <c r="N7" s="155"/>
      <c r="O7" s="156"/>
      <c r="P7" s="159" t="s">
        <v>2</v>
      </c>
      <c r="Q7" s="160"/>
      <c r="R7" s="160"/>
      <c r="S7" s="160"/>
      <c r="T7" s="161"/>
      <c r="U7" s="165" t="s">
        <v>3</v>
      </c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>
        <f>IFERROR(VLOOKUP(B7,【参考】数式用!$A$5:$J$27,MATCH(K7,【参考】数式用!$B$4:$J$4,0)+1,0),"")</f>
        <v>0.1</v>
      </c>
      <c r="L9" s="214"/>
      <c r="M9" s="214"/>
      <c r="N9" s="214"/>
      <c r="O9" s="215"/>
      <c r="P9" s="213">
        <f>IFERROR(VLOOKUP(B7,【参考】数式用!$A$5:$J$27,MATCH(P7,【参考】数式用!$B$4:$J$4,0)+1,0),"")</f>
        <v>4.2000000000000003E-2</v>
      </c>
      <c r="Q9" s="214"/>
      <c r="R9" s="214"/>
      <c r="S9" s="214"/>
      <c r="T9" s="215"/>
      <c r="U9" s="216">
        <f>IFERROR(VLOOKUP(B7,【参考】数式用!$A$5:$J$27,MATCH(U7,【参考】数式用!$B$4:$J$4,0)+1,0),"")</f>
        <v>0</v>
      </c>
      <c r="V9" s="214"/>
      <c r="W9" s="214"/>
      <c r="X9" s="214"/>
      <c r="Y9" s="215"/>
      <c r="Z9" s="206">
        <f>SUM(K9,P9,U9)</f>
        <v>0.14200000000000002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>新加算Ⅱ</v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>○</v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3" t="str">
        <f>IF(OR(B13="新加算Ⅰ",B13="新加算Ⅱ",B13="新加算Ⅲ",B13="新加算Ⅴ(１)",B13="新加算Ⅴ(３)",B13="新加算Ⅴ(８)"),"○","")</f>
        <v>○</v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>
        <f>IFERROR(VLOOKUP(B7,【参考】数式用!$A$5:$AB$27,MATCH(B13,【参考】数式用!$B$4:$AB$4,0)+1,FALSE),"")</f>
        <v>0.224</v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>新加算Ⅴ(３)</v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3" t="str">
        <f>IF(OR(B18="新加算Ⅰ",B18="新加算Ⅱ",B18="新加算Ⅲ",B18="新加算Ⅴ(１)",B18="新加算Ⅴ(３)",B18="新加算Ⅴ(８)"),"○","")</f>
        <v>○</v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>
        <f>IFERROR(VLOOKUP(B7,【参考】数式用!$A$5:$AB$27,MATCH(B18,【参考】数式用!$B$4:$AB$4,0)+1,FALSE),"")</f>
        <v>0.2</v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>　特定事業所加算ⅠまたはⅡを算定する。</v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>新加算Ⅴ(６)</v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>
        <f>IFERROR(VLOOKUP(B7,【参考】数式用!$A$5:$AB$27,MATCH(B23,【参考】数式用!$B$4:$AB$4,0)+1,FALSE),"")</f>
        <v>0.16300000000000001</v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>処遇加算Ⅱ特定加算Ⅱベア加算なし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48" t="s">
        <v>9</v>
      </c>
      <c r="B2" s="251" t="s">
        <v>10</v>
      </c>
      <c r="C2" s="252"/>
      <c r="D2" s="252"/>
      <c r="E2" s="253"/>
      <c r="F2" s="254" t="s">
        <v>11</v>
      </c>
      <c r="G2" s="255"/>
      <c r="H2" s="256"/>
      <c r="I2" s="248" t="s">
        <v>12</v>
      </c>
      <c r="J2" s="257"/>
      <c r="K2" s="259" t="s">
        <v>13</v>
      </c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1"/>
      <c r="AC2" s="286" t="s">
        <v>14</v>
      </c>
      <c r="AD2" s="12"/>
      <c r="AF2" s="280" t="s">
        <v>51</v>
      </c>
      <c r="AG2" s="283" t="s">
        <v>15</v>
      </c>
      <c r="AJ2" s="268" t="s">
        <v>122</v>
      </c>
      <c r="AK2" s="271" t="s">
        <v>123</v>
      </c>
      <c r="AL2" s="272"/>
      <c r="AM2" s="273"/>
    </row>
    <row r="3" spans="1:39" ht="26.25" customHeight="1" thickBot="1">
      <c r="A3" s="249"/>
      <c r="B3" s="262" t="s">
        <v>18</v>
      </c>
      <c r="C3" s="263"/>
      <c r="D3" s="263"/>
      <c r="E3" s="264"/>
      <c r="F3" s="262" t="s">
        <v>19</v>
      </c>
      <c r="G3" s="263"/>
      <c r="H3" s="264"/>
      <c r="I3" s="250"/>
      <c r="J3" s="258"/>
      <c r="K3" s="265" t="s">
        <v>20</v>
      </c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7"/>
      <c r="AC3" s="287"/>
      <c r="AD3" s="12"/>
      <c r="AF3" s="281"/>
      <c r="AG3" s="284"/>
      <c r="AJ3" s="269"/>
      <c r="AK3" s="274"/>
      <c r="AL3" s="275"/>
      <c r="AM3" s="276"/>
    </row>
    <row r="4" spans="1:39" ht="19.5" customHeight="1" thickBot="1">
      <c r="A4" s="250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88"/>
      <c r="AD4" s="12"/>
      <c r="AF4" s="282"/>
      <c r="AG4" s="285"/>
      <c r="AJ4" s="270"/>
      <c r="AK4" s="277"/>
      <c r="AL4" s="278"/>
      <c r="AM4" s="279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0" t="s">
        <v>10</v>
      </c>
      <c r="C3" s="289" t="s">
        <v>11</v>
      </c>
      <c r="D3" s="289" t="s">
        <v>12</v>
      </c>
      <c r="E3" s="289" t="s">
        <v>17</v>
      </c>
      <c r="F3" s="291" t="s">
        <v>81</v>
      </c>
      <c r="G3" s="289" t="s">
        <v>86</v>
      </c>
      <c r="H3" s="289"/>
      <c r="I3" s="289" t="s">
        <v>87</v>
      </c>
      <c r="J3" s="289"/>
      <c r="K3" s="289" t="s">
        <v>88</v>
      </c>
      <c r="L3" s="289"/>
    </row>
    <row r="4" spans="2:12">
      <c r="B4" s="290"/>
      <c r="C4" s="289"/>
      <c r="D4" s="289"/>
      <c r="E4" s="289"/>
      <c r="F4" s="292"/>
      <c r="G4" s="289"/>
      <c r="H4" s="289"/>
      <c r="I4" s="289"/>
      <c r="J4" s="289"/>
      <c r="K4" s="289"/>
      <c r="L4" s="289"/>
    </row>
    <row r="5" spans="2:12">
      <c r="B5" s="290"/>
      <c r="C5" s="289"/>
      <c r="D5" s="289"/>
      <c r="E5" s="289"/>
      <c r="F5" s="293"/>
      <c r="G5" s="289"/>
      <c r="H5" s="289"/>
      <c r="I5" s="289"/>
      <c r="J5" s="289"/>
      <c r="K5" s="289"/>
      <c r="L5" s="289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294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294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294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295" t="s">
        <v>151</v>
      </c>
      <c r="I16" s="75" t="s">
        <v>68</v>
      </c>
      <c r="J16" s="107" t="s">
        <v>152</v>
      </c>
      <c r="K16" s="111"/>
      <c r="L16" s="294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295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 xr:uid="{CF814478-8D5C-4908-A1C7-699C612E294F}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</worksheet>
</file>